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drawings/drawing2.xml" ContentType="application/vnd.openxmlformats-officedocument.drawing+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drawings/drawing3.xml" ContentType="application/vnd.openxmlformats-officedocument.drawing+xml"/>
  <Override PartName="/xl/ctrlProps/ctrlProp26.xml" ContentType="application/vnd.ms-excel.controlproperties+xml"/>
  <Override PartName="/xl/ctrlProps/ctrlProp27.xml" ContentType="application/vnd.ms-excel.controlproperties+xml"/>
  <Override PartName="/xl/drawings/drawing4.xml" ContentType="application/vnd.openxmlformats-officedocument.drawing+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drawings/drawing5.xml" ContentType="application/vnd.openxmlformats-officedocument.drawing+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drawings/drawing6.xml" ContentType="application/vnd.openxmlformats-officedocument.drawing+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drawings/drawing7.xml" ContentType="application/vnd.openxmlformats-officedocument.drawing+xml"/>
  <Override PartName="/xl/ctrlProps/ctrlProp41.xml" ContentType="application/vnd.ms-excel.controlproperties+xml"/>
  <Override PartName="/xl/drawings/drawing8.xml" ContentType="application/vnd.openxmlformats-officedocument.drawing+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drawings/drawing9.xml" ContentType="application/vnd.openxmlformats-officedocument.drawing+xml"/>
  <Override PartName="/xl/ctrlProps/ctrlProp61.xml" ContentType="application/vnd.ms-excel.controlproperties+xml"/>
  <Override PartName="/xl/drawings/drawing10.xml" ContentType="application/vnd.openxmlformats-officedocument.drawing+xml"/>
  <Override PartName="/xl/ctrlProps/ctrlProp62.xml" ContentType="application/vnd.ms-excel.controlproperties+xml"/>
  <Override PartName="/xl/ctrlProps/ctrlProp63.xml" ContentType="application/vnd.ms-excel.controlproperties+xml"/>
  <Override PartName="/xl/drawings/drawing11.xml" ContentType="application/vnd.openxmlformats-officedocument.drawing+xml"/>
  <Override PartName="/xl/ctrlProps/ctrlProp64.xml" ContentType="application/vnd.ms-excel.controlproperties+xml"/>
  <Override PartName="/xl/ctrlProps/ctrlProp65.xml" ContentType="application/vnd.ms-excel.controlproperties+xml"/>
  <Override PartName="/xl/drawings/drawing12.xml" ContentType="application/vnd.openxmlformats-officedocument.drawing+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drawings/drawing13.xml" ContentType="application/vnd.openxmlformats-officedocument.drawing+xml"/>
  <Override PartName="/xl/ctrlProps/ctrlProp69.xml" ContentType="application/vnd.ms-excel.controlproperties+xml"/>
  <Override PartName="/xl/ctrlProps/ctrlProp70.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TAXCREDIT\APPLICATION (master)\2024 Application &amp; Exhibits\1 Reservation-Conditional Commitment\"/>
    </mc:Choice>
  </mc:AlternateContent>
  <workbookProtection workbookAlgorithmName="SHA-512" workbookHashValue="GbObagPpdSUDYphizJOfBQmtDKwBdyqwS4GZ6WhUzMxAcAeMpDubvSF3jugztyPbA7G3XxUzNkAowwTGoojk9w==" workbookSaltValue="cVQNIXMiM3uvu/FhxvU/og==" workbookSpinCount="100000" lockStructure="1"/>
  <bookViews>
    <workbookView xWindow="0" yWindow="0" windowWidth="19200" windowHeight="11460" tabRatio="855" firstSheet="1" activeTab="15"/>
  </bookViews>
  <sheets>
    <sheet name="Exh A-Pg 1" sheetId="1" r:id="rId1"/>
    <sheet name="Exh A-Pg 2" sheetId="18" r:id="rId2"/>
    <sheet name="Exh A- Pg 3" sheetId="2" r:id="rId3"/>
    <sheet name="Exh A-Pg 4" sheetId="3" r:id="rId4"/>
    <sheet name="Exh A-Pg 5" sheetId="4" r:id="rId5"/>
    <sheet name="Exh A-Pg 6" sheetId="5" r:id="rId6"/>
    <sheet name="Exh A-Pg 7" sheetId="6" r:id="rId7"/>
    <sheet name="Exh A- Pg 8" sheetId="7" r:id="rId8"/>
    <sheet name="Exh A-Pg 9" sheetId="17" r:id="rId9"/>
    <sheet name="Exh A-Pg 10" sheetId="8" r:id="rId10"/>
    <sheet name="Exh A-Pg 11" sheetId="9" r:id="rId11"/>
    <sheet name="Exh A-Pg 12" sheetId="10" r:id="rId12"/>
    <sheet name="Exh A-Pg 13" sheetId="15" r:id="rId13"/>
    <sheet name="Exh A-Pg 14" sheetId="19" r:id="rId14"/>
    <sheet name="Exh A-Pg15" sheetId="11" r:id="rId15"/>
    <sheet name="Exh A-Pg 16" sheetId="12" r:id="rId16"/>
    <sheet name="Tally Sheet" sheetId="13" r:id="rId17"/>
    <sheet name="SD_Dropdowns" sheetId="14" state="veryHidden" r:id="rId18"/>
  </sheets>
  <definedNames>
    <definedName name="SD_34x1_77x1_107_B_0" localSheetId="16" hidden="1">'Tally Sheet'!$M$27</definedName>
    <definedName name="SD_34x1_77x1_108_B_0" localSheetId="16" hidden="1">'Tally Sheet'!$M$28</definedName>
    <definedName name="SD_34x1_77x1_109_B_0" localSheetId="16" hidden="1">'Tally Sheet'!$M$29</definedName>
    <definedName name="SD_34x1_77x1_110_B_0" localSheetId="16" hidden="1">'Tally Sheet'!$M$30</definedName>
    <definedName name="SD_34x1_77x1_111_B_0" localSheetId="16" hidden="1">'Tally Sheet'!$M$33</definedName>
    <definedName name="SD_34x1_77x1_112_B_0" localSheetId="16" hidden="1">'Tally Sheet'!$M$36</definedName>
    <definedName name="SD_34x1_77x1_113_B_0" localSheetId="16" hidden="1">'Tally Sheet'!$M$39</definedName>
    <definedName name="SD_34x1_77x1_114_B_0" localSheetId="16" hidden="1">'Tally Sheet'!$M$49</definedName>
    <definedName name="SD_34x1_77x1_115_B_0" localSheetId="16" hidden="1">'Tally Sheet'!$M$50</definedName>
    <definedName name="SD_34x1_77x1_116_B_0" localSheetId="16" hidden="1">'Tally Sheet'!$M$51</definedName>
    <definedName name="SD_34x1_77x1_133_B_0" localSheetId="16" hidden="1">'Tally Sheet'!#REF!</definedName>
    <definedName name="SD_34x1_77x1_134_B_0" localSheetId="16" hidden="1">'Tally Sheet'!$M$23</definedName>
    <definedName name="SD_34x1_77x1_55_B_0" localSheetId="16" hidden="1">'Tally Sheet'!$M$13</definedName>
    <definedName name="SD_34x1_77x1_81_B_0" localSheetId="16" hidden="1">'Tally Sheet'!$M$7</definedName>
    <definedName name="SD_34x1_77x1_82_B_0" localSheetId="16" hidden="1">'Tally Sheet'!$M$8</definedName>
    <definedName name="SD_34x1_77x1_83_B_0" localSheetId="16" hidden="1">'Tally Sheet'!$M$9</definedName>
    <definedName name="SD_34x1_77x1_84_B_0" localSheetId="16" hidden="1">'Tally Sheet'!$M$16</definedName>
    <definedName name="SD_34x1_77x1_85_B_0" localSheetId="16" hidden="1">'Tally Sheet'!$M$10</definedName>
    <definedName name="SD_34x1_77x1_86_B_0" localSheetId="16" hidden="1">'Tally Sheet'!$M$17</definedName>
    <definedName name="SD_34x1_77x1_87_B_0" localSheetId="16" hidden="1">'Tally Sheet'!$M$18</definedName>
    <definedName name="SD_34x1_77x1_88_B_0" localSheetId="16" hidden="1">'Tally Sheet'!$M$19</definedName>
    <definedName name="SD_34x1_77x1_89_B_0" localSheetId="16" hidden="1">'Tally Sheet'!$M$20</definedName>
    <definedName name="SD_34x1_77x1_90_B_0" localSheetId="16" hidden="1">'Tally Sheet'!$M$42</definedName>
    <definedName name="SD_34x1_77x1_91_B_0" localSheetId="16" hidden="1">'Tally Sheet'!$M$54</definedName>
    <definedName name="SD_34x1_77x1_92_B_0" localSheetId="16" hidden="1">'Tally Sheet'!$M$57</definedName>
    <definedName name="SD_34x1_77x1_93_B_0" localSheetId="16" hidden="1">'Tally Sheet'!#REF!</definedName>
    <definedName name="SD_34x1_77x1_94_B_0" localSheetId="16" hidden="1">'Tally Sheet'!$M$24</definedName>
  </definedNames>
  <calcPr calcId="162913"/>
</workbook>
</file>

<file path=xl/calcChain.xml><?xml version="1.0" encoding="utf-8"?>
<calcChain xmlns="http://schemas.openxmlformats.org/spreadsheetml/2006/main">
  <c r="I7" i="8" l="1"/>
  <c r="J13" i="19"/>
  <c r="J12" i="19"/>
  <c r="J11" i="19"/>
  <c r="J10" i="19"/>
  <c r="K11" i="19" l="1"/>
  <c r="K13" i="19"/>
  <c r="K12" i="19"/>
  <c r="K10" i="19"/>
  <c r="L24" i="13"/>
  <c r="L4" i="19" l="1"/>
  <c r="I3" i="6"/>
  <c r="L10" i="15"/>
  <c r="M24" i="13" l="1"/>
  <c r="J21" i="3" l="1"/>
  <c r="L22" i="7" l="1"/>
  <c r="L21" i="7"/>
  <c r="L20" i="7"/>
  <c r="I15" i="12"/>
  <c r="I4" i="12"/>
  <c r="I20" i="11"/>
  <c r="I11" i="11"/>
  <c r="I6" i="11"/>
  <c r="L16" i="15"/>
  <c r="I4" i="8"/>
  <c r="K17" i="17"/>
  <c r="L4" i="7"/>
  <c r="L17" i="7" l="1"/>
  <c r="I3" i="5"/>
  <c r="I16" i="5"/>
  <c r="I30" i="5"/>
  <c r="J3" i="3"/>
  <c r="J4" i="4"/>
  <c r="H3" i="2"/>
  <c r="H8" i="2"/>
  <c r="K20" i="18"/>
  <c r="K14" i="18"/>
  <c r="K11" i="18"/>
  <c r="K12" i="18"/>
  <c r="K10" i="18"/>
  <c r="K9" i="18"/>
  <c r="K8" i="18"/>
  <c r="K7" i="18"/>
  <c r="K13" i="18"/>
  <c r="K6" i="18"/>
  <c r="I16" i="1"/>
  <c r="K4" i="18" l="1"/>
  <c r="I17" i="1"/>
  <c r="I18" i="1"/>
  <c r="I19" i="1"/>
  <c r="I20" i="1"/>
  <c r="I21" i="1"/>
  <c r="I22" i="1"/>
  <c r="I23" i="1"/>
  <c r="I25" i="1"/>
  <c r="I26" i="1"/>
  <c r="I27" i="1"/>
  <c r="I28" i="1"/>
  <c r="I30" i="1"/>
  <c r="I31" i="1"/>
  <c r="I33" i="1"/>
  <c r="I7" i="1" l="1"/>
  <c r="L29" i="13"/>
  <c r="M13" i="13"/>
  <c r="L13" i="13"/>
  <c r="M42" i="13"/>
  <c r="L42" i="13"/>
  <c r="L20" i="13"/>
  <c r="L10" i="13"/>
  <c r="L9" i="13"/>
  <c r="L8" i="13"/>
  <c r="L7" i="13"/>
  <c r="M54" i="13" l="1"/>
  <c r="L54" i="13"/>
  <c r="M57" i="13"/>
  <c r="L57" i="13"/>
  <c r="M51" i="13"/>
  <c r="L51" i="13"/>
  <c r="M50" i="13"/>
  <c r="L50" i="13"/>
  <c r="M49" i="13"/>
  <c r="L49" i="13"/>
  <c r="M20" i="13"/>
  <c r="M30" i="13"/>
  <c r="L30" i="13"/>
  <c r="M29" i="13"/>
  <c r="M19" i="13"/>
  <c r="L19" i="13"/>
  <c r="M9" i="13"/>
  <c r="M39" i="13"/>
  <c r="L39" i="13"/>
  <c r="M10" i="13"/>
  <c r="M8" i="13" l="1"/>
  <c r="M23" i="13"/>
  <c r="L23" i="13"/>
  <c r="M18" i="13"/>
  <c r="L18" i="13"/>
  <c r="M36" i="13"/>
  <c r="L36" i="13"/>
  <c r="M28" i="13"/>
  <c r="L28" i="13"/>
  <c r="M27" i="13"/>
  <c r="L27" i="13"/>
  <c r="M17" i="13"/>
  <c r="L17" i="13"/>
  <c r="M33" i="13"/>
  <c r="L33" i="13"/>
  <c r="M16" i="13"/>
  <c r="L16" i="13"/>
  <c r="M7" i="13" l="1"/>
  <c r="M60" i="13" s="1"/>
</calcChain>
</file>

<file path=xl/sharedStrings.xml><?xml version="1.0" encoding="utf-8"?>
<sst xmlns="http://schemas.openxmlformats.org/spreadsheetml/2006/main" count="490" uniqueCount="368">
  <si>
    <t>Points Possible</t>
  </si>
  <si>
    <t>Points Earned</t>
  </si>
  <si>
    <t xml:space="preserve">1.  </t>
  </si>
  <si>
    <t>Developments located within the stated distances from goods, services, or a major employer:</t>
  </si>
  <si>
    <t>Full Service Grocery Store (does not include convenience store)</t>
  </si>
  <si>
    <t>Retail Shopping (i.e., hardware, clothing store, etc.)</t>
  </si>
  <si>
    <t>Police or Fire Station</t>
  </si>
  <si>
    <t>Pharmacy</t>
  </si>
  <si>
    <t>Post Office</t>
  </si>
  <si>
    <t>Bank/Credit Union</t>
  </si>
  <si>
    <t>Public Park</t>
  </si>
  <si>
    <t>Education Facility</t>
  </si>
  <si>
    <t>(includes K-12 schools, university, adult education, vocational school, community college)</t>
  </si>
  <si>
    <t>Public Library</t>
  </si>
  <si>
    <t>Health Club or Recreational Center (i.e., YMCA, etc.)</t>
  </si>
  <si>
    <t>Hospital or Medical Clinic, Medical or Dental Office</t>
  </si>
  <si>
    <t>Social Services Center or Licensed Childcare Facility</t>
  </si>
  <si>
    <t>Bus stop, transit stop (i.e., Park &amp; Ride, etc.)</t>
  </si>
  <si>
    <t>Public greenbelt bike/walking path access</t>
  </si>
  <si>
    <t>(does not include city sidewalks or street bike paths)</t>
  </si>
  <si>
    <t>Third party mileage documentation must accompany the application (i.e., Mapquest, Google Maps, etc.) or distance measured by street/road access must be documented in the market study or appraisal that is submitted with the application.</t>
  </si>
  <si>
    <t>2.</t>
  </si>
  <si>
    <t>Developments which give preference to persons on Public Housing Authority waiting lists.</t>
  </si>
  <si>
    <t>3.</t>
  </si>
  <si>
    <t>Developments with mix of rent-restricted and market units</t>
  </si>
  <si>
    <t>10% or greater of total residential units are market units</t>
  </si>
  <si>
    <t>4.</t>
  </si>
  <si>
    <t>5.</t>
  </si>
  <si>
    <t>Developments leasing rent restricted units who commit to giving a waitlist preference to households that contain one or more members with a handicap as defined in the Fair Housing Act.</t>
  </si>
  <si>
    <t>Fair Housing Act:</t>
  </si>
  <si>
    <t>Sec 802 [42 U.S.C. 3602] Definitions:</t>
  </si>
  <si>
    <t>Handicap means, with respect to a person:</t>
  </si>
  <si>
    <t>(1)</t>
  </si>
  <si>
    <t>a physical or mental impairment which substantially limits one or more of such person's major life activities;</t>
  </si>
  <si>
    <t>(2)</t>
  </si>
  <si>
    <t>a record of such an impairment, or</t>
  </si>
  <si>
    <t>(3)</t>
  </si>
  <si>
    <t>6.</t>
  </si>
  <si>
    <t>Developments that provide housing for older persons as defined in the Fair Housing Act.</t>
  </si>
  <si>
    <t>As used in this section "housing for older persons" means housing -</t>
  </si>
  <si>
    <t>(A)</t>
  </si>
  <si>
    <t>(B)</t>
  </si>
  <si>
    <t>(C)</t>
  </si>
  <si>
    <t>intended and operated for occupancy by persons 55 years of age or older, and</t>
  </si>
  <si>
    <t>(i)</t>
  </si>
  <si>
    <t>(ii)</t>
  </si>
  <si>
    <t>the housing facility or community publishes and adheres to policies and procedures that demonstrate the intent required under this subparagraph; and</t>
  </si>
  <si>
    <t>(iii)</t>
  </si>
  <si>
    <t xml:space="preserve">the housing facility or community complies with rules issued by the Secretary for verification of occupancy, which shall - </t>
  </si>
  <si>
    <t>(I)</t>
  </si>
  <si>
    <t>provide for verification by reliable surveys and affidavits; and</t>
  </si>
  <si>
    <t>(II)</t>
  </si>
  <si>
    <t>include examples of the types of policies and procedures relevant to a determination of compliance with the requirement of clause (ii).  Such surveys and affidavits shall be admissible in administrative and judicial proceedings for the purposes of such verification.</t>
  </si>
  <si>
    <r>
      <rPr>
        <u/>
        <sz val="10"/>
        <rFont val="Arial Narrow"/>
        <family val="2"/>
      </rPr>
      <t xml:space="preserve">Goods and Services </t>
    </r>
    <r>
      <rPr>
        <sz val="10"/>
        <rFont val="Arial Narrow"/>
        <family val="2"/>
      </rPr>
      <t>- located within 1.5 mile driving distance in urban communities or 3.0 mile driving distance in rural communities.</t>
    </r>
  </si>
  <si>
    <t>Major Employer (as documented in the Market Study or Appraisal)</t>
  </si>
  <si>
    <t>Max 10</t>
  </si>
  <si>
    <t>8.</t>
  </si>
  <si>
    <t>9.</t>
  </si>
  <si>
    <t>10.</t>
  </si>
  <si>
    <t>11.</t>
  </si>
  <si>
    <t>12.</t>
  </si>
  <si>
    <t>Developments with 100% of the units rent-restricted and intended for eventual tenant ownership after the 15-year compliance period has ended.</t>
  </si>
  <si>
    <t>Developments wishing to convert to home ownership at the end of the 15-year compliance period will be required to meet the following conditions:</t>
  </si>
  <si>
    <t>a)</t>
  </si>
  <si>
    <t>Conversion to tenant ownership is legally permissible taking into consideration other restrictions that may be attached to the property (i.e., lender or other subsidy restrictions, etc);</t>
  </si>
  <si>
    <t>b)</t>
  </si>
  <si>
    <t>The units must be single-family, detached units, condominiums, or townhouses, which can be lawfully conveyed as separate pieces of property;</t>
  </si>
  <si>
    <t>c)</t>
  </si>
  <si>
    <t>d)</t>
  </si>
  <si>
    <t>Purchasers must occupy units as primary residences;</t>
  </si>
  <si>
    <t>e)</t>
  </si>
  <si>
    <t>A comprehensive plan must be submitted at the time of application that demonstrates the feasibility of physical conversion to home ownership and includes, but is not limited to:</t>
  </si>
  <si>
    <t>Requirements for extent of stay in rentail unit to be eligible for purchase, and</t>
  </si>
  <si>
    <t>Financial counseling plan for potential home buyers.</t>
  </si>
  <si>
    <t>f)</t>
  </si>
  <si>
    <t>All requirements of Section 42(i)(7) of the Code and Revenue Ruling 95-49 are complied with;</t>
  </si>
  <si>
    <t>The Allocating Agency approves such transfer(s), which approval shall not be unreasonably withheld.</t>
  </si>
  <si>
    <t>The buyers/occupants of the units meet the requirements for a Qualifying tenant hereunder and hold a right of first refusal for the unit exercisable at the end of the 15-year compliance period;</t>
  </si>
  <si>
    <t>Max 8</t>
  </si>
  <si>
    <t xml:space="preserve">Developments which utilize Historic Rehabilitation Tax Credit as a funding source.  To receive points in this category, certificaiton from the National Park Service must accompany the application which states that the proposed building is a certified historic structure (one listed on the National Register of Historic Places or located in a Registered Historic District and determined to be of significance to the Historic District) as defined by IRC Section 47(c)(3)(A)  </t>
  </si>
  <si>
    <t>15.</t>
  </si>
  <si>
    <t>16.</t>
  </si>
  <si>
    <t>Permanent Supportive Housing ("PSH") Units</t>
  </si>
  <si>
    <t>1)</t>
  </si>
  <si>
    <t>Targeted Population:</t>
  </si>
  <si>
    <t>(continued from previous page)</t>
  </si>
  <si>
    <t>2)</t>
  </si>
  <si>
    <t>3)</t>
  </si>
  <si>
    <t>Health or Behavioral Health Services</t>
  </si>
  <si>
    <t>Childcare</t>
  </si>
  <si>
    <t>Adult Education, Health and Wellness, or Skill Building Classes</t>
  </si>
  <si>
    <t>After School Program for School Aged Children</t>
  </si>
  <si>
    <t>Renter Education Classes</t>
  </si>
  <si>
    <t>Substance Use Counseling/Treatment</t>
  </si>
  <si>
    <t>Housing Liaison</t>
  </si>
  <si>
    <t>Connection to Mainstream Resources</t>
  </si>
  <si>
    <t>Housing Barrier Removal</t>
  </si>
  <si>
    <t>17.</t>
  </si>
  <si>
    <t>Developments which give a waitlist preference to persons with HUD Veterans Affairs Supportive Housing ("VASH") vouchers</t>
  </si>
  <si>
    <t>Preference Points</t>
  </si>
  <si>
    <t xml:space="preserve">The Code also requires that, during the selection process, preference is granted to developments which serve the lowest income tenants and/or which are obligated to serve low-income tenants for the longest periods and/or located in a qualified census tract in which the development contributes to a concerted community revitalization plan.  Accordingly, the Association will grant preference points to eligible developments as follows: </t>
  </si>
  <si>
    <t>1.</t>
  </si>
  <si>
    <t>NOTE:</t>
  </si>
  <si>
    <t>This obligation will be set forth in the Low-Income Housing Tax Credit Regulatory Agreement.</t>
  </si>
  <si>
    <t>Developments with 40% or less area median income (AMI) units.  Manager's unit not included in calculation.</t>
  </si>
  <si>
    <t>30% and 35% AMI units may be included in the unit count to determine points for "40% or less" AMI units (but are not necessarily required for the points.)</t>
  </si>
  <si>
    <t>Developments located within a qualified census tract in which the development contributes to a concerted community revitalization plan.</t>
  </si>
  <si>
    <t>Selection Criteria Points</t>
  </si>
  <si>
    <t>Points Available</t>
  </si>
  <si>
    <t>Section 42(m)(1)(C)</t>
  </si>
  <si>
    <t>"Certain selection criteria must be used.  The selection criteria set forth in a qualified allocation plan must include - "</t>
  </si>
  <si>
    <t>Project Location</t>
  </si>
  <si>
    <t xml:space="preserve">#1 </t>
  </si>
  <si>
    <t>Located within the stated distances from goods, services, or a major employer:</t>
  </si>
  <si>
    <t>#10</t>
  </si>
  <si>
    <t>Housing Needs Characteristics</t>
  </si>
  <si>
    <t>#15</t>
  </si>
  <si>
    <t xml:space="preserve"> "LIHTC" rental vacancy of 3.00% or less</t>
  </si>
  <si>
    <t>Project Characteristics</t>
  </si>
  <si>
    <t>#11</t>
  </si>
  <si>
    <t>#3</t>
  </si>
  <si>
    <t>#8</t>
  </si>
  <si>
    <t>Sponsor Characteristics</t>
  </si>
  <si>
    <t>#4</t>
  </si>
  <si>
    <t>#9</t>
  </si>
  <si>
    <t>Tenant populations with special housing needs.</t>
  </si>
  <si>
    <t>#5</t>
  </si>
  <si>
    <t>Waitlist preference to households that contain one or more members with a handicap</t>
  </si>
  <si>
    <t>#6</t>
  </si>
  <si>
    <t xml:space="preserve">Housing for older persons </t>
  </si>
  <si>
    <t>#16</t>
  </si>
  <si>
    <t>#17</t>
  </si>
  <si>
    <t>Waitlist preference to persons with HUD Veterans Affairs Supportive Housing ("VASH") vouchers</t>
  </si>
  <si>
    <t>Public Housing Waiting Lists</t>
  </si>
  <si>
    <t>#2</t>
  </si>
  <si>
    <t>Tenant populations of individuals with children</t>
  </si>
  <si>
    <t>#7</t>
  </si>
  <si>
    <t xml:space="preserve">Family developments that contain three-bedroom or larger units for households.  </t>
  </si>
  <si>
    <t>Projects intended for eventual tenant ownership</t>
  </si>
  <si>
    <t>#12</t>
  </si>
  <si>
    <t>Developments intended for eventual tenant ownership after the 15-year compliance period has ended.</t>
  </si>
  <si>
    <t>#13</t>
  </si>
  <si>
    <t>The Historic Nature of the Project</t>
  </si>
  <si>
    <t>#14</t>
  </si>
  <si>
    <t xml:space="preserve">Developments which utilize Historic Rehabilitation Tax Credit as a funding source.  </t>
  </si>
  <si>
    <t>Section 42(1)(B)(ii)</t>
  </si>
  <si>
    <t>"which also gives preference in allocating housing credit dollar amounts among seleced project to -</t>
  </si>
  <si>
    <t>Projects serving the lowest income tenants</t>
  </si>
  <si>
    <t>Projects which are located in qualified census tracts and the development of which contributes to a concerted community revitalization plan.</t>
  </si>
  <si>
    <t>QCT and Revitalization</t>
  </si>
  <si>
    <t>Self Score</t>
  </si>
  <si>
    <t>Program sponsors who have a history of satisfactory LIHTC compliance ratings of their §42 portfolio.</t>
  </si>
  <si>
    <t>#1</t>
  </si>
  <si>
    <t>40 year extended use</t>
  </si>
  <si>
    <t>intended for, and soley occupied, by persons 62 years of age or older, or</t>
  </si>
  <si>
    <r>
      <rPr>
        <u/>
        <sz val="10"/>
        <rFont val="Arial Narrow"/>
        <family val="2"/>
      </rPr>
      <t>NOTE</t>
    </r>
    <r>
      <rPr>
        <sz val="10"/>
        <rFont val="Arial Narrow"/>
        <family val="2"/>
      </rPr>
      <t xml:space="preserve">:  </t>
    </r>
  </si>
  <si>
    <t>Documentation regarding proposed conditions and terms of the assistance must also accompany the tax credit application.  Percentage calculation will be based on cumulative sources that are eligible in the category.</t>
  </si>
  <si>
    <t xml:space="preserve">Land donations will only be considered in this category if the donor (vested owner) of the land is an unrelated party to the Developer and Sponsor.  Documentation (real estate purchase and sale agreement, etc.) must make reference to the said donation in the established purchase price. </t>
  </si>
  <si>
    <t>Sponsors who have a history of satisfactory LIHTC Allocating Agency compliance ratings of their §42 portfolio.</t>
  </si>
  <si>
    <t>*</t>
  </si>
  <si>
    <t>Prior to such conveyance, the Sponsor shall furnish the Allocating Agency an opinion of counsel acceptable to such agency that the requirements of this section hereof, Revenue Ruling 95-49 and Section 42(i)(7) of the Code have been met; and</t>
  </si>
  <si>
    <t>It is understood that after the initial 15-year compliance period referenced in Section 42(i) of the Code, the Sponsor may transfer individual units (homes) in the Development under a low income homeowners program to Qualifying Tenants holding a right of first refusal provided the following conditions are met:</t>
  </si>
  <si>
    <t>Award of this Selection Criteria point will be conditioned upon receipt of written confirmation from the National Park Service that the proposed development meets the Department of Interior's rehabilitation standards.</t>
  </si>
  <si>
    <t>Permanent Supportive Housing Units</t>
  </si>
  <si>
    <t>Household comprised of individual(s) or families with incomes at or below 30% area median income (AMI); AND</t>
  </si>
  <si>
    <t>Household comprised of individual(s) or families who are disabled.  Federal laws define a person with a disability as “any person who has a physical or mental impairment that substantially limits one or more major life activities, has a record of such impairment, or is regarded as having such impairment;” AND</t>
  </si>
  <si>
    <t>The “Special Housing Needs Households” definition listed above must be contained in the “Tenant Selection Policy” of the proposed Management Plan</t>
  </si>
  <si>
    <t>Supportive Services for Special Housing Needs Tenants:</t>
  </si>
  <si>
    <t>Support and services provided to Special Housing Needs Households must be accessible on-site at the development, unless alternative transportation arrangements have been made by the partnering organization(s) and/or housing provider.</t>
  </si>
  <si>
    <t>Partnering organization(s) that will be coordinating support and services must keep an independent log of monthly site-visits and document  services that were offered to Special Housing Needs Households.  It is important to document any support or services offerings that were declined, as well as those that were accepted.</t>
  </si>
  <si>
    <t>The Supportive Services Plan for the Special Housing Needs Households must be contained in the proposed Management Plan or provided in a separate Supportive Services Plan that is referenced in the Management Plan.</t>
  </si>
  <si>
    <t>Additionally, an Affirmative Marketing Plan (in the required format found in Exhibit F of the LIHTC/HOME application) that includes the appropriate county’s homeless Coordinated Entry Access Point (see below) in the Community Contact section of the plan is required</t>
  </si>
  <si>
    <r>
      <rPr>
        <u/>
        <sz val="10"/>
        <color theme="1"/>
        <rFont val="Arial Narrow"/>
        <family val="2"/>
      </rPr>
      <t>Region 6</t>
    </r>
    <r>
      <rPr>
        <sz val="10"/>
        <color theme="1"/>
        <rFont val="Arial Narrow"/>
        <family val="2"/>
      </rPr>
      <t xml:space="preserve">
Bonneville, Butte, Clark, Custer, Fremont, Jefferson, Lemhi, Madison, Teton Counties
CLUB, Inc.
1820 E. 17th St., Ste 150
Idaho Falls, ID  83404
208-529-4673</t>
    </r>
  </si>
  <si>
    <r>
      <rPr>
        <u/>
        <sz val="10"/>
        <color theme="1"/>
        <rFont val="Arial Narrow"/>
        <family val="2"/>
      </rPr>
      <t>Region 7</t>
    </r>
    <r>
      <rPr>
        <sz val="10"/>
        <color theme="1"/>
        <rFont val="Arial Narrow"/>
        <family val="2"/>
      </rPr>
      <t xml:space="preserve">
Ada County
CATCH
503 S. Americana Blvd.
Boise, ID  83702
208-246-8830</t>
    </r>
  </si>
  <si>
    <r>
      <rPr>
        <u/>
        <sz val="10"/>
        <color theme="1"/>
        <rFont val="Arial Narrow"/>
        <family val="2"/>
      </rPr>
      <t>Region 1</t>
    </r>
    <r>
      <rPr>
        <sz val="10"/>
        <color theme="1"/>
        <rFont val="Arial Narrow"/>
        <family val="2"/>
      </rPr>
      <t xml:space="preserve">
Benewah, Bonner, Boundary, Kootenai, Shoshone Counties
St. Vincent de Paul
201 E. Harrison
Coeurd'Alene, ID  83814
208-664-3095</t>
    </r>
  </si>
  <si>
    <t>#18</t>
  </si>
  <si>
    <t>#19</t>
  </si>
  <si>
    <t>TOTAL SELF SCORE</t>
  </si>
  <si>
    <t>Developments which are obligated to provide low-income use 25 years beyond the initial 15-year compliance period.  This 40-year obligation requires the waiver of the Qualified Contract provision for the purpose of converting to market-rate use until one (1) year before the final year of the 40-year obligation,and thereafter shall be subject to the three (3) year provisions regarding eviction and rent increase</t>
  </si>
  <si>
    <t>Sponsors are expected to disperse units targeted for 30%, 35%, 40% and 45% area median income households throughout the development to the extent possible taking into consideration other programmatic requirements.  Allocating such units so that one building(s) is/are occupied by households at 30%, 35%, 40%, and 45% area median income is not recommended.</t>
  </si>
  <si>
    <t>A concerted community revitalization plan is defined as a certified urban renewal district or other city-designated geographic area located within a qualified census tract that specifically addresses affordable housing as a goal.  To receive points for this category, documentation from the urban renewal district or the city must confirm to the Association's satisfaction that the proposed development lies within certified boundaries and meets the urban renewal district's or city's goal of providing affordable housing.  City-wide revitalization designations will not be considered in this point category.</t>
  </si>
  <si>
    <t>Rehab that includes the use of existing housing as part of a community revitalization plan.</t>
  </si>
  <si>
    <t>Rehabilitation Development that includes the use of existing housing as part of a community revitalization plan.  To receive points in this category, the proposed development must be located within a certified urban renewal district or other city-designated geographic area that specifically addresses affordable housing as a goal.  Documentaion from the urban renewal district or the city must confirm to the Association's satisfaction that the proposed development lies within certified boundaries and meets the urban renewal district's or city's goal of providing affordable housing.</t>
  </si>
  <si>
    <r>
      <rPr>
        <u/>
        <sz val="10"/>
        <rFont val="Arial Narrow"/>
        <family val="2"/>
      </rPr>
      <t>Rural Communities</t>
    </r>
    <r>
      <rPr>
        <sz val="10"/>
        <rFont val="Arial Narrow"/>
        <family val="2"/>
      </rPr>
      <t xml:space="preserve"> - communities that qualify as eligible communities for USDA Multifamily Housing RD programs.</t>
    </r>
  </si>
  <si>
    <t>(i.e., Senior Citizen center or Community Center)</t>
  </si>
  <si>
    <t>Areas of Opportunity</t>
  </si>
  <si>
    <r>
      <rPr>
        <u/>
        <sz val="10"/>
        <color theme="1"/>
        <rFont val="Arial Narrow"/>
        <family val="2"/>
      </rPr>
      <t>Region 4</t>
    </r>
    <r>
      <rPr>
        <sz val="10"/>
        <color theme="1"/>
        <rFont val="Arial Narrow"/>
        <family val="2"/>
      </rPr>
      <t xml:space="preserve">
Blaine, Camas, Cassia, Gooding, Jerome, Lincoln, Minidoka, Twin Falls Counties
South Central Community Action Partnership
555 W. Washington St. S.
Twin Falls, ID  83301
208-733-9351</t>
    </r>
  </si>
  <si>
    <r>
      <rPr>
        <u/>
        <sz val="10"/>
        <rFont val="Arial Narrow"/>
        <family val="2"/>
      </rPr>
      <t xml:space="preserve">Major Employer </t>
    </r>
    <r>
      <rPr>
        <sz val="10"/>
        <rFont val="Arial Narrow"/>
        <family val="2"/>
      </rPr>
      <t>- located within 5.0 mile driving distance in urban communities or 10.0 mile driving distance in rural communities.</t>
    </r>
  </si>
  <si>
    <r>
      <rPr>
        <u/>
        <sz val="10"/>
        <rFont val="Arial Narrow"/>
        <family val="2"/>
      </rPr>
      <t>Urban Communities</t>
    </r>
    <r>
      <rPr>
        <sz val="10"/>
        <rFont val="Arial Narrow"/>
        <family val="2"/>
      </rPr>
      <t xml:space="preserve"> - communities that </t>
    </r>
    <r>
      <rPr>
        <u/>
        <sz val="10"/>
        <rFont val="Arial Narrow"/>
        <family val="2"/>
      </rPr>
      <t>do not</t>
    </r>
    <r>
      <rPr>
        <sz val="10"/>
        <rFont val="Arial Narrow"/>
        <family val="2"/>
      </rPr>
      <t xml:space="preserve"> qualify as eligible communities for USDA RD Multifamily Housing programs.</t>
    </r>
  </si>
  <si>
    <t>provided under any Federal or State program that the Secretary determines is specifically designed and operated to assist elderly persons, (as defined in the State or Federal program); or</t>
  </si>
  <si>
    <t>at least 80 percent of the occupied units are occuped by at lease one person who is 55 years of age or older;</t>
  </si>
  <si>
    <t xml:space="preserve">Substantial Noncompliance is defined as any property reviews currently at a below average or unsatisfactory rating.  This rating is based on general physical condition and appearance, leasing and occupancy, and general management of operations.  In addition, the owner must not have open 8823(s) filed with the IRS or late submission of required monitoring fees and annual reports, subject to the determination by IHFA's Compliance Department in its sole discretion.  </t>
  </si>
  <si>
    <t>Each unit must have access to all necessary utilities, common areas, rights-of-way, easements, and such access will not be dependent on any exercise or non-exercise of any right or consent by the owner of any other property;</t>
  </si>
  <si>
    <t>At its sole discretion, the Association may expand or adjust the above-mentioned definition to be consistent with Special Housing Needs preferences identified in Idaho's Consolidated Housing Plan.</t>
  </si>
  <si>
    <r>
      <rPr>
        <u/>
        <sz val="10"/>
        <color theme="1"/>
        <rFont val="Arial Narrow"/>
        <family val="2"/>
      </rPr>
      <t>Region 2</t>
    </r>
    <r>
      <rPr>
        <sz val="10"/>
        <color theme="1"/>
        <rFont val="Arial Narrow"/>
        <family val="2"/>
      </rPr>
      <t xml:space="preserve">
Clearwater, Idaho, Latah, Lewis, Nez Perce Counties
Sojourner's Alliance
627 N. Van Buren
Moscow, ID  83843
208-310-4554</t>
    </r>
  </si>
  <si>
    <r>
      <rPr>
        <u/>
        <sz val="10"/>
        <color theme="1"/>
        <rFont val="Arial Narrow"/>
        <family val="2"/>
      </rPr>
      <t>Region 5</t>
    </r>
    <r>
      <rPr>
        <sz val="10"/>
        <color theme="1"/>
        <rFont val="Arial Narrow"/>
        <family val="2"/>
      </rPr>
      <t xml:space="preserve">
Bannock, Bear Lake, Bingham, Caribou, Franklin, Oneida, Power Counties
Aid for Friends
210 E. Center St., Ste A
Pocatello, ID  83201
208-254-0290</t>
    </r>
  </si>
  <si>
    <t>Developments with 45% area median income (AMI) units.  Manager's unit not included in calculation.</t>
  </si>
  <si>
    <t>Developments with 50% area median income (AMI) units.  Manager's unit not included in calculation.</t>
  </si>
  <si>
    <t>The Low Income Housing Tax Credit Regulatory Agreement for developments designating units under preference items 2, 3, and 4 above will state the number of units restricted to lower rent levels.  55% and 60% area median income (AMI) units will also be mentioned in the Regulatory Agreement even though preference points are not awarded for these units.  Rent restrictions will be effective for such units during the initial compliance period and the extended use period.</t>
  </si>
  <si>
    <t>Projects obligated to serve qualified tenants for the longest periods</t>
  </si>
  <si>
    <t xml:space="preserve">                  Exhibit A - LIHTC Selection Criteria Points</t>
  </si>
  <si>
    <t>Exhibit A - LIHTC Selection Criteria Points</t>
  </si>
  <si>
    <t>Exhibit A -LIHTC Selection Criteria Points</t>
  </si>
  <si>
    <t>Exhibit A - LIHTC Preference Points</t>
  </si>
  <si>
    <t>1/2 point per category for a maximum of 5 points</t>
  </si>
  <si>
    <t>Max 5</t>
  </si>
  <si>
    <t>Development with 1-60 total residential units where at least 2.5% of the rent-restricted units are at 40% or less AMI.</t>
  </si>
  <si>
    <t>Competitive 9% LIHTC new construction developments that are located adjacent to a separate newly-constructed tax exempt bond development owned and constructed by the same team that will add rent-restricted housing units targeted to households with incomes not to exceed 80% of the Area Median Income (“AMI”).  A determination of whether the proposed development are or will be adjacent to each other shall be made at the sole discretion of the Association.</t>
  </si>
  <si>
    <t>To be awarded these points, the closing and construction of BOTH developments must take place within a reasonable time to each other (6 months or less), and the separate 4% tax exempt bond development must contain a minimum of 60 rent-restricted units.</t>
  </si>
  <si>
    <t>In communities that qualify as eligible communities for USDA RD Multifamily Housing programs, the separate 4% tax exempt bond development must contain a minimum of 50 rent-restricted units.</t>
  </si>
  <si>
    <t>Only one of the developments may be funded with competitive 9% LIHTC to qualify for this point, and the separate 4% tax exempt bond development must provide rent-restricted units for an extended use period of not less than 40 years</t>
  </si>
  <si>
    <t>To receive points in this category, a certification signed by the sponsor and the property management company must accompany the application (See Exhibit I for required format).</t>
  </si>
  <si>
    <t>Copy of the development’s executed Management Plan that includes a Tenant Selection Policy that evidences the development’s waitlist preferences will be required at the time the development places in service and applies for Form 8609(s).</t>
  </si>
  <si>
    <t>20.</t>
  </si>
  <si>
    <t>The “Tenant Selection Policy” included in the Management Plan must include the requirement to use the “Coordinated Entry” system when filling vacancies in units set aside for Permanent Supportive Housing.  Operational procedures detailing the Coordinated Entry process and provision for staff training must be included in the proposed Management Plan.</t>
  </si>
  <si>
    <t>To receive points in this category, a certification signed by the Sponsor, the Property Management Company, Partnering Supportive Services Provider(s), and Coordinated Entry Access Point Provider must accompany the application (See Exhibit J for required format).</t>
  </si>
  <si>
    <t>19.</t>
  </si>
  <si>
    <t>18.</t>
  </si>
  <si>
    <t>All Remaining Development Costs equals Total Development Costs (as listed in the development’s tax credit application) less Land Costs and Hard Construction Costs as described above, and includes (but is not limited to) development reserves and any professional fees including Developer/Consultant Fees</t>
  </si>
  <si>
    <t>Hard Construction Costs include site work, new construction or rehabilitation, and construction contingency, and exclude contractor profit, overhead, general requirements and construction management fees.</t>
  </si>
  <si>
    <t>Fair market value based upon an MAI appraisal no older than 6 months if the land has been held for one year or more.</t>
  </si>
  <si>
    <t>Based off the settlement statement at the time of the closing prepared and provided by the Title Company if it was bought less than one year prior to the date of the application; or</t>
  </si>
  <si>
    <t>In determining land cost, if the land is being purchased from an unrelated third party, the value of the land will be based off the sales price of the purchase and sales agreement.  If the land is owned by the developer or sponsor at the time of application, the value will be determined by the following:</t>
  </si>
  <si>
    <t>Square footage from commercial or common areas, such as hallways, storage, or community rooms is excluded in this calculation.  Cost per Residential Square Foot is determined on an individual development basis before results are averaged</t>
  </si>
  <si>
    <t>Residential Square Footage is the sum of the interior square footage of each  individual unit contained in a development (including employee units).  Interior square footage of each unit should be of similar size to comparable units in the primary market.  Exaggerated sizing of units to lower per costs is discouraged.</t>
  </si>
  <si>
    <t>Land Cost</t>
  </si>
  <si>
    <t>Hard Construction Costs</t>
  </si>
  <si>
    <t>All Remaining Development Costs</t>
  </si>
  <si>
    <t>Land Costs</t>
  </si>
  <si>
    <t>≤ 80%</t>
  </si>
  <si>
    <t>2.0 Points</t>
  </si>
  <si>
    <t>4.0 Points</t>
  </si>
  <si>
    <t>80.1% to 90.0%</t>
  </si>
  <si>
    <t>1.5 Points</t>
  </si>
  <si>
    <t>3.0 Points</t>
  </si>
  <si>
    <t>90.1% to 100.0%</t>
  </si>
  <si>
    <t>1.0 Point</t>
  </si>
  <si>
    <t>100.1% to 125.0%</t>
  </si>
  <si>
    <t>0.5 Point</t>
  </si>
  <si>
    <t>≥125.1%</t>
  </si>
  <si>
    <t>0.0 Point</t>
  </si>
  <si>
    <t>% of
Adjusted
 Average</t>
  </si>
  <si>
    <t>FFIEC Online Census Data System – for poverty rates by census tracts:</t>
  </si>
  <si>
    <t>https://www.ffiec.gov/census/default.aspx</t>
  </si>
  <si>
    <t>State:  16-Idaho (ID)</t>
  </si>
  <si>
    <t xml:space="preserve">Select County that the development will be located in </t>
  </si>
  <si>
    <t>Information is listed by census tract number</t>
  </si>
  <si>
    <r>
      <rPr>
        <u/>
        <sz val="10"/>
        <rFont val="Arial Narrow"/>
        <family val="2"/>
      </rPr>
      <t>Sponsor</t>
    </r>
    <r>
      <rPr>
        <sz val="10"/>
        <rFont val="Arial Narrow"/>
        <family val="2"/>
      </rPr>
      <t xml:space="preserve"> in this category is defined as the owner of the development, and includes at least one individual or entity of the owner with 50% control or more.</t>
    </r>
  </si>
  <si>
    <t>"Identity of interest" or "related party" means ownership of 50% or more of a separate entity of the development team (“Related Entity”) by the sponsor or developer, alone or as part of a group of other persons or entities, or ownership of 50% or more of the respective sponsor or developer by the Related Entity.  In this definition, an identity of interest is present even if the sponsor or developer has no voting rights in the Related Entity, or if the Related Entity has no voting rights in the respective sponsor or developer.  Registered agents, executive directors, officers, employees, or family members of such sponsor, developer or Related Entity may be considered as a "related party".</t>
  </si>
  <si>
    <t>An eligible “unrelated party” is any vested owner of the land who does NOT have an identity of interest and is not a related party with respect to the development.</t>
  </si>
  <si>
    <r>
      <t>Total Development Cost</t>
    </r>
    <r>
      <rPr>
        <i/>
        <sz val="10"/>
        <color theme="1"/>
        <rFont val="Arial"/>
        <family val="2"/>
      </rPr>
      <t xml:space="preserve"> in this category does not include Developer/Consultant Fees or Development Reserves.</t>
    </r>
  </si>
  <si>
    <t>Developments which receive non-related private party contributions, charitable cash donations, local government assistance, or federal government assistance through the FHLB AHP or CDBG programs, in a cumulative amount within of the following percent ranges of Total Development Cost*.</t>
  </si>
  <si>
    <t>2.00% to 3.99%</t>
  </si>
  <si>
    <t>4.00% to 5.99%</t>
  </si>
  <si>
    <t>6.00% to 7.99%</t>
  </si>
  <si>
    <t>8.00% to 9.99%</t>
  </si>
  <si>
    <t>Greater than 10.00%</t>
  </si>
  <si>
    <t>% of Total Development Cost</t>
  </si>
  <si>
    <t>Points</t>
  </si>
  <si>
    <t>Max 3</t>
  </si>
  <si>
    <t>7.</t>
  </si>
  <si>
    <t>Copy of the development’s executed Management Plan that includes a Tenant Selection Policy that evidences the development’s waitlist preferences will be required at the time the development applies for Form 8609(s)</t>
  </si>
  <si>
    <t>Preference given for 100% of the rent-restricted units.</t>
  </si>
  <si>
    <t>Copy of the development’s executed Management Plan that includes a Tenant Selection Policy that evidences the waitlist preferences will be required at the time the development applies for Form 8609(s).</t>
  </si>
  <si>
    <t>Developments which offer the following amenities:</t>
  </si>
  <si>
    <t>(Select any combination of the following items)</t>
  </si>
  <si>
    <t>Hard surfacing on 100% of area flooring in each residential unit; bedrooms are exempt from this rule</t>
  </si>
  <si>
    <t>Central Air Conditioning or Ductless Air Conditioning in each residential unit</t>
  </si>
  <si>
    <t>High-Speed Internet or Cable/Satellite Hookup availability for each residential unit</t>
  </si>
  <si>
    <t>Computer/Study Room with High Speed Internet Access with at least one computer for every 15 residential units</t>
  </si>
  <si>
    <t>2 pts.</t>
  </si>
  <si>
    <t>1 pt.</t>
  </si>
  <si>
    <t>1/2 pt.</t>
  </si>
  <si>
    <t>Fiber cement exterior siding or comparable exterior elements on 100% of the exterior with minimum 30-year warranty</t>
  </si>
  <si>
    <t>Exterior security camera surveillance system with closed circuit monitor</t>
  </si>
  <si>
    <t>Electronic access door controls for interior common areas</t>
  </si>
  <si>
    <t>Personal outdoor living spaces (i.e., attached patios, decks, etc) for each residential unit in the development</t>
  </si>
  <si>
    <t xml:space="preserve">Developments which offer selected amenties </t>
  </si>
  <si>
    <t>Contributions, donations, local government assistance in an amount equal to listed percentages of Total Development Cost.</t>
  </si>
  <si>
    <t>Cost Containment</t>
  </si>
  <si>
    <t>#20</t>
  </si>
  <si>
    <t>Adjacent 4% &amp; 9% developments developed by same team targeted to 80% AMI or less</t>
  </si>
  <si>
    <t>40% AMI units</t>
  </si>
  <si>
    <t>45% AMI units</t>
  </si>
  <si>
    <t>50% AMI units</t>
  </si>
  <si>
    <t>being regarding as having such an impairment, but such term does not include current, illegal use or addiction to a controlled substance [as defined in section 102 of the Controlled Substances Act (21 U.S.C. 802)]</t>
  </si>
  <si>
    <t>Sec. 807 [42 U.S.C. 3607](b):</t>
  </si>
  <si>
    <t xml:space="preserve">NOTE:  The Low Income Housing Tax Credit Regulatory agreement will restrict the use of the development in accordance with this section. </t>
  </si>
  <si>
    <t>Developments that provide housing for older persons as defined in the Fair Housing Act do not qualify for Selection Criteria Poinsts under #8.</t>
  </si>
  <si>
    <t>Local non-monetary government assistance must be supported by third-party documentataion that values the assistance at the time of application.  City-allocated HOME funds, Tax Increment Financing, in kind contributions, or permit or impact fee reductions may be included as local government assistance.</t>
  </si>
  <si>
    <t>To be considered in this category, development(s) must have placed in service, received Form 8609(s), and had completed no less than three (3) years of compliance reviews.  Development(s) will be deemed in compliance unless a review has evidenced a history of substantial noncompliance in which case the points will not be awarded.  Furthermore, the Association, at its sole discretion, may take into consideration additional criteria if requested by a sponsor to satisfy the management capacity and experience of the sponsor.</t>
  </si>
  <si>
    <t>The sponsor will provide IHFA with the authorization to contact said LIHTC Allocation Agencies by signing the Sponsor's Previous Participation Certification (Exhibit B) of the tax credit application.</t>
  </si>
  <si>
    <t>If ownership is vested without at least 50% control, then all individuals or entities must meet the requirement.  In any event, determinations under this category are subject to the review and approval of the allocating agency in its sole discretion.</t>
  </si>
  <si>
    <t>Provisions for repair or replacement of heating systems, water heaters, and roof repair or replacement prior to sale;</t>
  </si>
  <si>
    <r>
      <t xml:space="preserve">Acquisition/Rehabilitation or Rehabilitation-only developments </t>
    </r>
    <r>
      <rPr>
        <u/>
        <sz val="10"/>
        <color rgb="FF000000"/>
        <rFont val="Arial"/>
        <family val="2"/>
      </rPr>
      <t>are not</t>
    </r>
    <r>
      <rPr>
        <sz val="10"/>
        <color rgb="FF000000"/>
        <rFont val="Arial"/>
        <family val="2"/>
      </rPr>
      <t xml:space="preserve"> included in </t>
    </r>
    <r>
      <rPr>
        <sz val="10"/>
        <color rgb="FF000000"/>
        <rFont val="Arial Narrow"/>
        <family val="2"/>
      </rPr>
      <t>the Average Cost Per Residential Square Foot calculations</t>
    </r>
  </si>
  <si>
    <r>
      <t xml:space="preserve">“Special Housing Need Household” is defined as a household meeting </t>
    </r>
    <r>
      <rPr>
        <u/>
        <sz val="10"/>
        <color theme="1"/>
        <rFont val="Arial Narrow"/>
        <family val="2"/>
      </rPr>
      <t>all three</t>
    </r>
    <r>
      <rPr>
        <sz val="10"/>
        <color theme="1"/>
        <rFont val="Arial Narrow"/>
        <family val="2"/>
      </rPr>
      <t xml:space="preserve"> of the criteria below:</t>
    </r>
  </si>
  <si>
    <t>Household comprised of individual(s) and families who are literally homeless, at imminent risk of homelessness, or fleeing or attempting to fee domestic  violence as defined in 24 CFR 576 Subpart A 576.2 (1), (2), and (4).</t>
  </si>
  <si>
    <r>
      <rPr>
        <sz val="10"/>
        <color theme="1"/>
        <rFont val="Arial Narrow"/>
        <family val="2"/>
      </rPr>
      <t xml:space="preserve">While participation in support and services is voluntary, Special Housing Needs Households must be offered participation in a minimum of </t>
    </r>
    <r>
      <rPr>
        <u/>
        <sz val="10"/>
        <color theme="1"/>
        <rFont val="Arial Narrow"/>
        <family val="2"/>
      </rPr>
      <t>three of the nine services</t>
    </r>
    <r>
      <rPr>
        <sz val="10"/>
        <color theme="1"/>
        <rFont val="Arial Narrow"/>
        <family val="2"/>
      </rPr>
      <t xml:space="preserve"> listed below monthly or at a minimum quarterly, or more frequently, whenever the household indicates a potential need for such services.</t>
    </r>
  </si>
  <si>
    <t xml:space="preserve">NOTE:  HOME funds can be used in units defined as transitional housing at 24 CFR Subpart A-92.2 "Transitional Housing".  Under this definition, an Owner/Sponsor can provide a tenant preference in transitional housing units for one/all of the following populations:  "Individuals with disabilities, homeless individuals with disabilities, and families with children".
For further information regarding project eligibility and the use of HOME and/or HTF funds in a project for PSH units, please contact IHFA's HOME Programs Department.  </t>
  </si>
  <si>
    <t>Development with 61 or more total residential units where at least 5% of the rent-restricted units are at 40% or less AMI.</t>
  </si>
  <si>
    <t>(Criteria continuing on following page)</t>
  </si>
  <si>
    <t>(Criteria continuing on the following page)</t>
  </si>
  <si>
    <t>(Criteria continuing on the following page</t>
  </si>
  <si>
    <t>Low Income Housing Tax Credit/HOME/Housing Trust Fund Application</t>
  </si>
  <si>
    <t>Idaho Housing and Finance Association</t>
  </si>
  <si>
    <t>No charge, on-site storage for each residential unit</t>
  </si>
  <si>
    <r>
      <t xml:space="preserve">Land and Hard Construction Costs will be scored separately, with </t>
    </r>
    <r>
      <rPr>
        <i/>
        <u/>
        <sz val="10"/>
        <color rgb="FF000000"/>
        <rFont val="Arial Narrow"/>
        <family val="2"/>
      </rPr>
      <t xml:space="preserve">all remaining development costs </t>
    </r>
    <r>
      <rPr>
        <sz val="10"/>
        <color rgb="FF000000"/>
        <rFont val="Arial Narrow"/>
        <family val="2"/>
      </rPr>
      <t>included in a combined category</t>
    </r>
    <r>
      <rPr>
        <i/>
        <sz val="10"/>
        <color rgb="FF000000"/>
        <rFont val="Arial Narrow"/>
        <family val="2"/>
      </rPr>
      <t xml:space="preserve">.  </t>
    </r>
    <r>
      <rPr>
        <sz val="10"/>
        <color rgb="FF000000"/>
        <rFont val="Arial Narrow"/>
        <family val="2"/>
      </rPr>
      <t>Scoring of costs will be based on the calculation as included on the application ProForma.</t>
    </r>
  </si>
  <si>
    <t xml:space="preserve">Developments located in a Primary Market Area ("PMA") with a Low Income Housing Tax Credit ("LIHTC") rental vacancy of 3.00% or less, as documented in the market study or appraisal that is submitted with the tax credit application.  </t>
  </si>
  <si>
    <t>Copy of the development’s executed Management Plan that includes a Tenant Selection Policy, and a Supportive Services Plan that evidences the requirements listed below will be required at the time the development applies for carryover allocation.  In addition, all owner/agents should have a written contract with their service provider that outlines roles and responsibilities, identifies key personnel in both agencies, and provides the specifics for how services will be documented and reported.</t>
  </si>
  <si>
    <t>Developments awarded points for Permanent Supportive Housing (defined by Section 42(i)(3)(B)(iii) of the IRS Code).
The requirements for these points are segmented into three sections:  1) Targeted Population; 2) Supportive Services for Special Housing Needs Tenants, and 3) Coordinated Entry.</t>
  </si>
  <si>
    <r>
      <t xml:space="preserve">Supportive Services Plan must be established for Special Housing Needs Households and must include the adoption of Housing First practices that:  1) allows voluntary participation by households in services; 2) provides a commitment for </t>
    </r>
    <r>
      <rPr>
        <u/>
        <sz val="10"/>
        <color theme="1"/>
        <rFont val="Arial Narrow"/>
        <family val="2"/>
      </rPr>
      <t>monthly on-site visits</t>
    </r>
    <r>
      <rPr>
        <sz val="10"/>
        <color theme="1"/>
        <rFont val="Arial Narrow"/>
        <family val="2"/>
      </rPr>
      <t xml:space="preserve"> by a partnering organization(s) (Service Provider(s)) to coordinate appropriate support and services to be offered to Special Housing Needs Households based on individual or household needs; and 3) supports the development of flexible, person-centered, and client-informed individual service plans.</t>
    </r>
  </si>
  <si>
    <t>The partnering organization(s) (Service Provider(s)) must have at least 3 years of experience in providing housing and/or services to Special Housing Need Households.</t>
  </si>
  <si>
    <t xml:space="preserve">Partnering organization(s) (Service Provider(s)) and/or housing provider(s) must participate in the Homeless Management Information System (“HMIS), or the Community Management Information System (CMIS), and agree to collect and record the client/household Universal Data Elements and record services provided to Special Housing Needs Households.  If a Developer/Property Manager is unsure whether a Service Provider is an approved HMIS/CMIS user, they may contact IHFA at hmis@ihfa.org for a list of participating HMIS/CMIS Service Providers.  If a Service Provider is not a current HMIS/CMIS approved user, the Service Provider may contact IHFA to request training and access approval. </t>
  </si>
  <si>
    <t>Coordinated Entry (also known as "Our Path Home CONNECT" in Ada County and “Homeless Connect” throughout the rest of the state):</t>
  </si>
  <si>
    <t>Located in a city that has not received an allocation of credit in past 5 calendar years</t>
  </si>
  <si>
    <t xml:space="preserve">5.00% to 9.99% of the rent restricted units…………………………………... 2 pt    </t>
  </si>
  <si>
    <t xml:space="preserve">10.00% or greater of the rent restricted units ………….……………………..3 pt    </t>
  </si>
  <si>
    <t xml:space="preserve">Developments which are targeted to populations of individuals with children which designate the following percentages of the restricted units to three-bedroom or larger units for households.  Such development must provide appropriate amenities for children and familites (i.e., open space, playground, laundry, etc.). </t>
  </si>
  <si>
    <r>
      <t>Click “</t>
    </r>
    <r>
      <rPr>
        <u/>
        <sz val="10"/>
        <color theme="1"/>
        <rFont val="Arial Narrow"/>
        <family val="2"/>
      </rPr>
      <t>Retrieve by County”</t>
    </r>
  </si>
  <si>
    <r>
      <t>Click “</t>
    </r>
    <r>
      <rPr>
        <u/>
        <sz val="10"/>
        <color theme="1"/>
        <rFont val="Arial Narrow"/>
        <family val="2"/>
      </rPr>
      <t>Get Census Demographic</t>
    </r>
  </si>
  <si>
    <r>
      <t xml:space="preserve">Under </t>
    </r>
    <r>
      <rPr>
        <u/>
        <sz val="10"/>
        <color theme="1"/>
        <rFont val="Arial Narrow"/>
        <family val="2"/>
      </rPr>
      <t>Data Report Links</t>
    </r>
    <r>
      <rPr>
        <sz val="10"/>
        <color theme="1"/>
        <rFont val="Arial Narrow"/>
        <family val="2"/>
      </rPr>
      <t xml:space="preserve">  - Click: “</t>
    </r>
    <r>
      <rPr>
        <u/>
        <sz val="10"/>
        <color theme="1"/>
        <rFont val="Arial Narrow"/>
        <family val="2"/>
      </rPr>
      <t>Income”</t>
    </r>
  </si>
  <si>
    <r>
      <rPr>
        <u/>
        <sz val="10"/>
        <color theme="1"/>
        <rFont val="Arial Narrow"/>
        <family val="2"/>
      </rPr>
      <t>Region 3</t>
    </r>
    <r>
      <rPr>
        <sz val="10"/>
        <color theme="1"/>
        <rFont val="Arial Narrow"/>
        <family val="2"/>
      </rPr>
      <t xml:space="preserve">
Adams, Boise, Canyon, Elmore, Gem, Owyhee, Payette, Valley, Washington Counties
CATCH of Canyon County 
1007 S Elder St
Nampa, ID 83651
208-495-5688
</t>
    </r>
  </si>
  <si>
    <t>Sponsor(s) and Developer(s) have completed projects from LIHTC award through PIS application within 2 or 3 years.</t>
  </si>
  <si>
    <t>Max 6</t>
  </si>
  <si>
    <t xml:space="preserve">Whenever a PSH unit is available in the development, the appropriate Coordinated Entry Access Point must be notified by the Case Manager. </t>
  </si>
  <si>
    <t>Developments must be located in a census tract with a poverty rate that is equal to or less than the State of Idaho’s overall average to receive points in this category:</t>
  </si>
  <si>
    <r>
      <t xml:space="preserve">Developments located in a city which has not received an allocation of competitive tax credit the past five (5) calendar years </t>
    </r>
    <r>
      <rPr>
        <b/>
        <sz val="10"/>
        <rFont val="Arial Narrow"/>
        <family val="2"/>
      </rPr>
      <t>(2018 -2022)</t>
    </r>
    <r>
      <rPr>
        <sz val="10"/>
        <rFont val="Arial Narrow"/>
        <family val="2"/>
      </rPr>
      <t>.</t>
    </r>
  </si>
  <si>
    <t>Boise</t>
  </si>
  <si>
    <t>Caldwell</t>
  </si>
  <si>
    <t>Kuna</t>
  </si>
  <si>
    <t>Burley</t>
  </si>
  <si>
    <t>Driggs</t>
  </si>
  <si>
    <t>Mountain Home</t>
  </si>
  <si>
    <t>Hailey</t>
  </si>
  <si>
    <t>Homedale</t>
  </si>
  <si>
    <t>Pocatello</t>
  </si>
  <si>
    <t>Eagle</t>
  </si>
  <si>
    <t>Idaho Falls</t>
  </si>
  <si>
    <t>Jerome</t>
  </si>
  <si>
    <t>Twin Falls</t>
  </si>
  <si>
    <t>Moscow</t>
  </si>
  <si>
    <t>Ketchum</t>
  </si>
  <si>
    <t>Meridian</t>
  </si>
  <si>
    <t>Rupert</t>
  </si>
  <si>
    <t>Sandpoint</t>
  </si>
  <si>
    <r>
      <t xml:space="preserve">For 2023, cities that </t>
    </r>
    <r>
      <rPr>
        <u/>
        <sz val="11"/>
        <color theme="1"/>
        <rFont val="Arial"/>
        <family val="2"/>
      </rPr>
      <t>have</t>
    </r>
    <r>
      <rPr>
        <sz val="11"/>
        <color theme="1"/>
        <rFont val="Arial"/>
        <family val="2"/>
      </rPr>
      <t xml:space="preserve"> received an Allocation of competitive tax credits include:</t>
    </r>
  </si>
  <si>
    <t>14.</t>
  </si>
  <si>
    <r>
      <t xml:space="preserve">Sponsor(s) and Developer(s) who have completed LIHTC developments from Reservation/Conditional Commitment award through submission of a complete Allocation Certification/PIS application within the following time frames during the last 5 calendar years are eligible for the following points. If a completed project was in Idaho, an additional point shall be awarded.
Multiple developments may be used and scored. 
</t>
    </r>
    <r>
      <rPr>
        <i/>
        <sz val="10"/>
        <rFont val="Arial Narrow"/>
        <family val="2"/>
      </rPr>
      <t xml:space="preserve">*Examples:
1. A project not in Idaho that was awarded credit in August 2019 and placed in service and applied for its 8609 in July 2021 would be eligible for 3 points for completing within 2 years.
2. A project in Idaho that was awarded credit in March 2020 and placed in service and applied for its 8609 in May 2022 would be eligible for 2 points for completing within 3 years, and an additional point for being completed in Idaho for a total of 3 points.
3. A project in Idaho that was awarded credit in July 2015 and placed in service and applied for its 8609 in June 2017 would not be eligible for points as it was not within the last 5 calendar years.
</t>
    </r>
    <r>
      <rPr>
        <i/>
        <sz val="9"/>
        <rFont val="Arial Narrow"/>
        <family val="2"/>
      </rPr>
      <t xml:space="preserve">*These examples are for explanatory purposes only and not comprehensive nor warrant points for projects with similar attributes. The Association highly recommends consulting with Association staff prior to application regarding scoring points in this category. </t>
    </r>
    <r>
      <rPr>
        <sz val="10"/>
        <rFont val="Arial Narrow"/>
        <family val="2"/>
      </rPr>
      <t xml:space="preserve">
From 2018 through 2022, the Sponsor(s)/Developer(s) have completed the following LIHTC projects:                                                         
</t>
    </r>
  </si>
  <si>
    <t>Number of projects completed in two (2) years:</t>
  </si>
  <si>
    <t>Number of projects completed in three (3) years:</t>
  </si>
  <si>
    <t>How many were in Idaho?</t>
  </si>
  <si>
    <t>Projects that dedicate at least one unit or a number of units equivalent to 5% of the total number of residential units in the development (rounded up to the nearest whole number), whichever is greater, as Permanent Supportive Housing (PSH) shall be eligible for 3 points.</t>
  </si>
  <si>
    <t>Projects that dedicate at least three units of a number of units equivalent to 10% of the total number of residential units in the development (rounded up to the nearest whole number), whichever is greater, as PSH units shall be eligible for 6 points.</t>
  </si>
  <si>
    <t>The development must designate at least one* unit, or the number of units equivalent to 5% of the total number of residential units in the development (round up to the nearest whole number), whichever is greater, as PSH or transitional housing for "Special Housing Needs Households".</t>
  </si>
  <si>
    <t>* Projects may opt at application to include three units or a number of units equivalent to 10% of the total number of residential units in the development (rounded up to the nearest whole number) for additional selection criteria points.</t>
  </si>
  <si>
    <t>If a development is awarded the selection criteria points and does NOT comply with the requirements in this category after being placed in service, the developer/sponsor will NOT be eligible to submit applications for LIHTC until such time as the project is back in satisfactory compliance (good standing).</t>
  </si>
  <si>
    <t>Please Select From List</t>
  </si>
  <si>
    <t xml:space="preserve">(Criteria continuing on following page)
</t>
  </si>
  <si>
    <r>
      <t xml:space="preserve">% Below Poverty Line – must be equal to or less than </t>
    </r>
    <r>
      <rPr>
        <b/>
        <sz val="10"/>
        <color theme="1"/>
        <rFont val="Arial Narrow"/>
        <family val="2"/>
      </rPr>
      <t xml:space="preserve">the State of Idaho Average Poverty Rate. </t>
    </r>
    <r>
      <rPr>
        <sz val="10"/>
        <color theme="1"/>
        <rFont val="Arial Narrow"/>
        <family val="2"/>
      </rPr>
      <t xml:space="preserve">For 2024, the Average Poverty Rate for Idaho is </t>
    </r>
    <r>
      <rPr>
        <b/>
        <sz val="10"/>
        <color theme="1"/>
        <rFont val="Arial Narrow"/>
        <family val="2"/>
      </rPr>
      <t>10.7%</t>
    </r>
    <r>
      <rPr>
        <sz val="10"/>
        <color theme="1"/>
        <rFont val="Arial Narrow"/>
        <family val="2"/>
      </rPr>
      <t>.</t>
    </r>
  </si>
  <si>
    <t>Payette</t>
  </si>
  <si>
    <t>Rexburg</t>
  </si>
  <si>
    <r>
      <t xml:space="preserve">New Construction or Adaptive Reuse Developments will receive the following points based on the average per residential square foot costs from applications submitted in the most recent round adjusted upward by </t>
    </r>
    <r>
      <rPr>
        <u/>
        <sz val="10"/>
        <rFont val="Arial Narrow"/>
        <family val="2"/>
      </rPr>
      <t>5.0</t>
    </r>
    <r>
      <rPr>
        <sz val="10"/>
        <rFont val="Arial Narrow"/>
        <family val="2"/>
      </rPr>
      <t>% for inflation, with the single highest and single lowest cost developments excluded in the calculations.  Points from the three cost categories shall be combined to receive an aggregate score..</t>
    </r>
  </si>
  <si>
    <r>
      <t xml:space="preserve">
2021-2023 Round
Applications
</t>
    </r>
    <r>
      <rPr>
        <b/>
        <sz val="7"/>
        <rFont val="Arial Narrow"/>
        <family val="2"/>
      </rPr>
      <t>(with highest &amp; lowest cost developments excluded)</t>
    </r>
  </si>
  <si>
    <r>
      <t xml:space="preserve">Average Cost Per Residential Sq Ft
</t>
    </r>
    <r>
      <rPr>
        <sz val="7"/>
        <rFont val="Arial Narrow"/>
        <family val="2"/>
      </rPr>
      <t xml:space="preserve">(adjusted upward </t>
    </r>
    <r>
      <rPr>
        <u/>
        <sz val="7"/>
        <rFont val="Arial Narrow"/>
        <family val="2"/>
      </rPr>
      <t>5.0</t>
    </r>
    <r>
      <rPr>
        <sz val="7"/>
        <rFont val="Arial Narrow"/>
        <family val="2"/>
      </rPr>
      <t>% for inflation)</t>
    </r>
  </si>
  <si>
    <t>Development with 61 or more total residential units where at least 10% of the rent-restricted units are at 45% AMI.</t>
  </si>
  <si>
    <t>Development with 1-60 total residential units where at least 5% of the rent-restricted units are at 45% AMI.</t>
  </si>
  <si>
    <t>Development with 1-60 total residential units where at least 10% of the rent-restricted units are at 50% AMI.</t>
  </si>
  <si>
    <t>Development with 61 or more total residential units where at least 20% of the rent-restricted units are at 50% AMI.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</si>
</sst>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_);[Red]\(&quot;$&quot;#,##0.00\)"/>
    <numFmt numFmtId="44" formatCode="_(&quot;$&quot;* #,##0.00_);_(&quot;$&quot;* \(#,##0.00\);_(&quot;$&quot;* &quot;-&quot;??_);_(@_)"/>
    <numFmt numFmtId="43" formatCode="_(* #,##0.00_);_(* \(#,##0.00\);_(* &quot;-&quot;??_);_(@_)"/>
  </numFmts>
  <fonts count="44">
    <font>
      <sz val="11"/>
      <color theme="1"/>
      <name val="Calibri"/>
      <family val="2"/>
      <scheme val="minor"/>
    </font>
    <font>
      <sz val="10"/>
      <name val="MS Sans Serif"/>
    </font>
    <font>
      <sz val="10"/>
      <name val="MS Sans Serif"/>
      <family val="2"/>
    </font>
    <font>
      <sz val="10"/>
      <name val="Arial Narrow"/>
      <family val="2"/>
    </font>
    <font>
      <u/>
      <sz val="10"/>
      <name val="Arial Narrow"/>
      <family val="2"/>
    </font>
    <font>
      <sz val="10"/>
      <name val="Times New Roman"/>
      <family val="1"/>
    </font>
    <font>
      <sz val="10"/>
      <name val="Geneva"/>
    </font>
    <font>
      <sz val="10"/>
      <name val="Arial"/>
      <family val="2"/>
    </font>
    <font>
      <sz val="10"/>
      <color theme="1"/>
      <name val="Arial Narrow"/>
      <family val="2"/>
    </font>
    <font>
      <sz val="11"/>
      <color theme="1"/>
      <name val="Arial Narrow"/>
      <family val="2"/>
    </font>
    <font>
      <sz val="9"/>
      <name val="Arial Narrow"/>
      <family val="2"/>
    </font>
    <font>
      <b/>
      <u/>
      <sz val="10"/>
      <name val="Arial Narrow"/>
      <family val="2"/>
    </font>
    <font>
      <b/>
      <sz val="11"/>
      <color theme="1"/>
      <name val="Arial Narrow"/>
      <family val="2"/>
    </font>
    <font>
      <b/>
      <sz val="10"/>
      <name val="Arial Narrow"/>
      <family val="2"/>
    </font>
    <font>
      <i/>
      <sz val="10"/>
      <color theme="1"/>
      <name val="Arial Narrow"/>
      <family val="2"/>
    </font>
    <font>
      <sz val="10"/>
      <color theme="1"/>
      <name val="Arial"/>
      <family val="2"/>
    </font>
    <font>
      <sz val="16"/>
      <name val="Arial Narrow"/>
      <family val="2"/>
    </font>
    <font>
      <sz val="16"/>
      <color theme="1"/>
      <name val="Arial Narrow"/>
      <family val="2"/>
    </font>
    <font>
      <i/>
      <u/>
      <sz val="10"/>
      <color theme="1"/>
      <name val="Arial Narrow"/>
      <family val="2"/>
    </font>
    <font>
      <u/>
      <sz val="10"/>
      <color theme="1"/>
      <name val="Arial Narrow"/>
      <family val="2"/>
    </font>
    <font>
      <b/>
      <sz val="10"/>
      <color theme="1"/>
      <name val="Arial Narrow"/>
      <family val="2"/>
    </font>
    <font>
      <i/>
      <sz val="10"/>
      <name val="Arial Narrow"/>
      <family val="2"/>
    </font>
    <font>
      <u/>
      <sz val="11"/>
      <color theme="10"/>
      <name val="Calibri"/>
      <family val="2"/>
      <scheme val="minor"/>
    </font>
    <font>
      <i/>
      <sz val="10"/>
      <color theme="1"/>
      <name val="Arial"/>
      <family val="2"/>
    </font>
    <font>
      <b/>
      <sz val="12"/>
      <name val="Arial Narrow"/>
      <family val="2"/>
    </font>
    <font>
      <sz val="7"/>
      <name val="Arial Narrow"/>
      <family val="2"/>
    </font>
    <font>
      <b/>
      <sz val="10"/>
      <color theme="1"/>
      <name val="Arial"/>
      <family val="2"/>
    </font>
    <font>
      <b/>
      <sz val="7"/>
      <name val="Arial Narrow"/>
      <family val="2"/>
    </font>
    <font>
      <i/>
      <u/>
      <sz val="10"/>
      <color theme="1"/>
      <name val="Arial"/>
      <family val="2"/>
    </font>
    <font>
      <u/>
      <sz val="10"/>
      <color rgb="FF000000"/>
      <name val="Arial"/>
      <family val="2"/>
    </font>
    <font>
      <sz val="10"/>
      <color rgb="FF000000"/>
      <name val="Arial"/>
      <family val="2"/>
    </font>
    <font>
      <sz val="10"/>
      <color rgb="FF000000"/>
      <name val="Arial Narrow"/>
      <family val="2"/>
    </font>
    <font>
      <i/>
      <u/>
      <sz val="10"/>
      <color rgb="FF000000"/>
      <name val="Arial Narrow"/>
      <family val="2"/>
    </font>
    <font>
      <i/>
      <sz val="10"/>
      <color rgb="FF000000"/>
      <name val="Arial Narrow"/>
      <family val="2"/>
    </font>
    <font>
      <sz val="10"/>
      <color theme="0"/>
      <name val="Arial Narrow"/>
      <family val="2"/>
    </font>
    <font>
      <sz val="8"/>
      <color rgb="FF000000"/>
      <name val="Segoe UI"/>
      <family val="2"/>
    </font>
    <font>
      <i/>
      <sz val="9"/>
      <color theme="1"/>
      <name val="Arial"/>
      <family val="2"/>
    </font>
    <font>
      <sz val="11"/>
      <color theme="0"/>
      <name val="Arial Narrow"/>
      <family val="2"/>
    </font>
    <font>
      <u/>
      <sz val="11"/>
      <color theme="10"/>
      <name val="Arial Narrow"/>
      <family val="2"/>
    </font>
    <font>
      <sz val="10"/>
      <color rgb="FFFF0000"/>
      <name val="Arial Narrow"/>
      <family val="2"/>
    </font>
    <font>
      <sz val="11"/>
      <color theme="1"/>
      <name val="Arial"/>
      <family val="2"/>
    </font>
    <font>
      <u/>
      <sz val="11"/>
      <color theme="1"/>
      <name val="Arial"/>
      <family val="2"/>
    </font>
    <font>
      <i/>
      <sz val="9"/>
      <name val="Arial Narrow"/>
      <family val="2"/>
    </font>
    <font>
      <u/>
      <sz val="7"/>
      <name val="Arial Narrow"/>
      <family val="2"/>
    </font>
  </fonts>
  <fills count="4">
    <fill>
      <patternFill patternType="none"/>
    </fill>
    <fill>
      <patternFill patternType="gray125"/>
    </fill>
    <fill>
      <patternFill patternType="solid">
        <fgColor theme="0" tint="-0.14999847407452621"/>
        <bgColor indexed="64"/>
      </patternFill>
    </fill>
    <fill>
      <patternFill patternType="solid">
        <fgColor rgb="FFBFBFBF"/>
        <bgColor indexed="64"/>
      </patternFill>
    </fill>
  </fills>
  <borders count="39">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right style="double">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s>
  <cellStyleXfs count="16">
    <xf numFmtId="0" fontId="0" fillId="0" borderId="0"/>
    <xf numFmtId="0" fontId="1" fillId="0" borderId="0"/>
    <xf numFmtId="40" fontId="2" fillId="0" borderId="0" applyFont="0" applyFill="0" applyBorder="0" applyAlignment="0" applyProtection="0"/>
    <xf numFmtId="8" fontId="2" fillId="0" borderId="0" applyFont="0" applyFill="0" applyBorder="0" applyAlignment="0" applyProtection="0"/>
    <xf numFmtId="9" fontId="2" fillId="0" borderId="0" applyFont="0" applyFill="0" applyBorder="0" applyAlignment="0" applyProtection="0"/>
    <xf numFmtId="0" fontId="5" fillId="0" borderId="0"/>
    <xf numFmtId="0" fontId="5" fillId="0" borderId="0"/>
    <xf numFmtId="9" fontId="5"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6" fillId="0" borderId="0"/>
    <xf numFmtId="44" fontId="6" fillId="0" borderId="0" applyFont="0" applyFill="0" applyBorder="0" applyAlignment="0" applyProtection="0"/>
    <xf numFmtId="9" fontId="6" fillId="0" borderId="0" applyFont="0" applyFill="0" applyBorder="0" applyAlignment="0" applyProtection="0"/>
    <xf numFmtId="0" fontId="7" fillId="0" borderId="0"/>
    <xf numFmtId="0" fontId="2" fillId="0" borderId="0"/>
    <xf numFmtId="0" fontId="22" fillId="0" borderId="0" applyNumberFormat="0" applyFill="0" applyBorder="0" applyAlignment="0" applyProtection="0"/>
  </cellStyleXfs>
  <cellXfs count="398">
    <xf numFmtId="0" fontId="0" fillId="0" borderId="0" xfId="0"/>
    <xf numFmtId="0" fontId="3" fillId="0" borderId="0" xfId="1" applyFont="1" applyAlignment="1">
      <alignment vertical="top"/>
    </xf>
    <xf numFmtId="0" fontId="3" fillId="0" borderId="0" xfId="1" applyFont="1" applyAlignment="1">
      <alignment horizontal="center" vertical="top" wrapText="1"/>
    </xf>
    <xf numFmtId="0" fontId="8" fillId="0" borderId="0" xfId="0" applyFont="1" applyAlignment="1">
      <alignment vertical="top"/>
    </xf>
    <xf numFmtId="0" fontId="3" fillId="0" borderId="0" xfId="1" applyFont="1" applyBorder="1" applyAlignment="1">
      <alignment vertical="top"/>
    </xf>
    <xf numFmtId="0" fontId="3" fillId="0" borderId="0" xfId="1" applyFont="1" applyBorder="1" applyAlignment="1">
      <alignment vertical="top" wrapText="1"/>
    </xf>
    <xf numFmtId="49" fontId="3" fillId="0" borderId="0" xfId="1" applyNumberFormat="1" applyFont="1" applyBorder="1" applyAlignment="1">
      <alignment vertical="top"/>
    </xf>
    <xf numFmtId="0" fontId="3" fillId="0" borderId="0" xfId="1" applyFont="1" applyBorder="1" applyAlignment="1">
      <alignment horizontal="center" vertical="top"/>
    </xf>
    <xf numFmtId="0" fontId="8" fillId="0" borderId="0" xfId="0" applyFont="1" applyAlignment="1">
      <alignment horizontal="center" vertical="top"/>
    </xf>
    <xf numFmtId="0" fontId="3" fillId="0" borderId="0" xfId="1" applyFont="1" applyAlignment="1">
      <alignment horizontal="center" wrapText="1"/>
    </xf>
    <xf numFmtId="0" fontId="9" fillId="0" borderId="0" xfId="0" applyFont="1"/>
    <xf numFmtId="49" fontId="3" fillId="0" borderId="0" xfId="1" applyNumberFormat="1" applyFont="1" applyBorder="1"/>
    <xf numFmtId="0" fontId="9" fillId="0" borderId="0" xfId="0" applyFont="1" applyAlignment="1">
      <alignment vertical="top"/>
    </xf>
    <xf numFmtId="0" fontId="4" fillId="0" borderId="0" xfId="1" applyFont="1" applyBorder="1" applyAlignment="1">
      <alignment vertical="top"/>
    </xf>
    <xf numFmtId="49" fontId="3" fillId="0" borderId="0" xfId="1" applyNumberFormat="1" applyFont="1" applyBorder="1" applyAlignment="1">
      <alignment horizontal="center" vertical="top"/>
    </xf>
    <xf numFmtId="0" fontId="3" fillId="0" borderId="0" xfId="1" applyFont="1" applyAlignment="1">
      <alignment horizontal="left" vertical="top" wrapText="1"/>
    </xf>
    <xf numFmtId="0" fontId="9" fillId="0" borderId="0" xfId="0" applyFont="1" applyBorder="1"/>
    <xf numFmtId="0" fontId="3" fillId="0" borderId="0" xfId="1" applyFont="1" applyBorder="1" applyAlignment="1">
      <alignment horizontal="center" wrapText="1"/>
    </xf>
    <xf numFmtId="0" fontId="9" fillId="0" borderId="0" xfId="0" applyFont="1" applyBorder="1" applyAlignment="1">
      <alignment horizontal="center"/>
    </xf>
    <xf numFmtId="0" fontId="3" fillId="0" borderId="0" xfId="1" applyFont="1" applyBorder="1" applyAlignment="1">
      <alignment horizontal="center" vertical="top" wrapText="1"/>
    </xf>
    <xf numFmtId="0" fontId="9" fillId="0" borderId="0" xfId="0" applyFont="1" applyBorder="1" applyAlignment="1">
      <alignment vertical="top"/>
    </xf>
    <xf numFmtId="0" fontId="3" fillId="0" borderId="0" xfId="1" applyFont="1" applyBorder="1" applyAlignment="1"/>
    <xf numFmtId="0" fontId="3" fillId="0" borderId="0" xfId="1" applyFont="1" applyBorder="1" applyAlignment="1">
      <alignment horizontal="right"/>
    </xf>
    <xf numFmtId="0" fontId="10" fillId="0" borderId="0" xfId="1" applyFont="1" applyBorder="1" applyAlignment="1"/>
    <xf numFmtId="0" fontId="3" fillId="0" borderId="0" xfId="1" applyFont="1" applyFill="1" applyBorder="1" applyAlignment="1"/>
    <xf numFmtId="0" fontId="9" fillId="0" borderId="0" xfId="0" applyFont="1" applyAlignment="1"/>
    <xf numFmtId="0" fontId="9" fillId="0" borderId="0" xfId="0" applyFont="1" applyAlignment="1">
      <alignment horizontal="center"/>
    </xf>
    <xf numFmtId="0" fontId="9" fillId="0" borderId="0" xfId="0" applyFont="1" applyAlignment="1">
      <alignment horizontal="center" vertical="top"/>
    </xf>
    <xf numFmtId="0" fontId="9" fillId="0" borderId="0" xfId="0" applyFont="1" applyBorder="1" applyAlignment="1"/>
    <xf numFmtId="0" fontId="3" fillId="0" borderId="0" xfId="1" applyFont="1" applyBorder="1"/>
    <xf numFmtId="0" fontId="3" fillId="0" borderId="0" xfId="1" applyFont="1"/>
    <xf numFmtId="0" fontId="3" fillId="0" borderId="0" xfId="1" applyFont="1" applyBorder="1" applyAlignment="1">
      <alignment horizontal="center"/>
    </xf>
    <xf numFmtId="0" fontId="3" fillId="0" borderId="0" xfId="14" applyFont="1"/>
    <xf numFmtId="0" fontId="3" fillId="0" borderId="0" xfId="14" applyFont="1" applyAlignment="1">
      <alignment horizontal="center" wrapText="1"/>
    </xf>
    <xf numFmtId="0" fontId="3" fillId="0" borderId="0" xfId="14" applyFont="1" applyBorder="1"/>
    <xf numFmtId="0" fontId="3" fillId="0" borderId="0" xfId="14" applyFont="1" applyBorder="1" applyAlignment="1">
      <alignment horizontal="right" vertical="top" wrapText="1"/>
    </xf>
    <xf numFmtId="0" fontId="3" fillId="0" borderId="0" xfId="14" applyFont="1" applyBorder="1" applyAlignment="1">
      <alignment horizontal="center" wrapText="1"/>
    </xf>
    <xf numFmtId="0" fontId="3" fillId="0" borderId="0" xfId="14" applyFont="1" applyBorder="1"/>
    <xf numFmtId="0" fontId="3" fillId="0" borderId="0" xfId="14" applyFont="1" applyBorder="1" applyAlignment="1">
      <alignment vertical="top"/>
    </xf>
    <xf numFmtId="0" fontId="3" fillId="0" borderId="0" xfId="14" applyFont="1" applyBorder="1"/>
    <xf numFmtId="0" fontId="3" fillId="0" borderId="0" xfId="1" applyFont="1" applyBorder="1" applyAlignment="1">
      <alignment horizontal="left" vertical="top" wrapText="1"/>
    </xf>
    <xf numFmtId="0" fontId="3" fillId="0" borderId="0" xfId="1" applyFont="1" applyBorder="1" applyAlignment="1">
      <alignment horizontal="left" vertical="top"/>
    </xf>
    <xf numFmtId="49" fontId="3" fillId="0" borderId="0" xfId="1" applyNumberFormat="1" applyFont="1" applyBorder="1" applyAlignment="1">
      <alignment horizontal="left" vertical="top"/>
    </xf>
    <xf numFmtId="0" fontId="3" fillId="0" borderId="0" xfId="1" applyFont="1" applyBorder="1" applyAlignment="1">
      <alignment horizontal="justify" vertical="top" wrapText="1"/>
    </xf>
    <xf numFmtId="0" fontId="3" fillId="0" borderId="0" xfId="1" applyFont="1" applyBorder="1" applyAlignment="1">
      <alignment horizontal="right" vertical="top"/>
    </xf>
    <xf numFmtId="0" fontId="4" fillId="0" borderId="0" xfId="1" applyFont="1" applyBorder="1" applyAlignment="1">
      <alignment horizontal="left" vertical="top" wrapText="1"/>
    </xf>
    <xf numFmtId="0" fontId="3" fillId="0" borderId="0" xfId="14" applyFont="1" applyBorder="1" applyAlignment="1">
      <alignment horizontal="left" vertical="top" wrapText="1"/>
    </xf>
    <xf numFmtId="0" fontId="3" fillId="0" borderId="0" xfId="14" applyFont="1" applyBorder="1" applyAlignment="1">
      <alignment horizontal="left" vertical="top" wrapText="1"/>
    </xf>
    <xf numFmtId="49" fontId="3" fillId="0" borderId="10" xfId="1" applyNumberFormat="1" applyFont="1" applyBorder="1" applyAlignment="1">
      <alignment vertical="top"/>
    </xf>
    <xf numFmtId="0" fontId="3" fillId="0" borderId="11" xfId="1" applyFont="1" applyBorder="1" applyAlignment="1">
      <alignment vertical="top"/>
    </xf>
    <xf numFmtId="0" fontId="3" fillId="0" borderId="12" xfId="1" applyFont="1" applyBorder="1" applyAlignment="1">
      <alignment vertical="top"/>
    </xf>
    <xf numFmtId="49" fontId="3" fillId="0" borderId="13" xfId="1" applyNumberFormat="1" applyFont="1" applyBorder="1" applyAlignment="1">
      <alignment horizontal="right" vertical="top"/>
    </xf>
    <xf numFmtId="0" fontId="3" fillId="0" borderId="14" xfId="1" applyFont="1" applyBorder="1" applyAlignment="1">
      <alignment vertical="top"/>
    </xf>
    <xf numFmtId="49" fontId="3" fillId="0" borderId="13" xfId="1" applyNumberFormat="1" applyFont="1" applyBorder="1" applyAlignment="1">
      <alignment vertical="top"/>
    </xf>
    <xf numFmtId="49" fontId="3" fillId="0" borderId="15" xfId="1" applyNumberFormat="1" applyFont="1" applyBorder="1" applyAlignment="1">
      <alignment vertical="top"/>
    </xf>
    <xf numFmtId="0" fontId="3" fillId="0" borderId="17" xfId="1" applyFont="1" applyBorder="1" applyAlignment="1">
      <alignment vertical="top"/>
    </xf>
    <xf numFmtId="0" fontId="3" fillId="0" borderId="10" xfId="1" applyFont="1" applyBorder="1" applyAlignment="1">
      <alignment horizontal="center" vertical="top" wrapText="1"/>
    </xf>
    <xf numFmtId="0" fontId="3" fillId="0" borderId="12" xfId="1" applyFont="1" applyBorder="1" applyAlignment="1">
      <alignment horizontal="center" vertical="top" wrapText="1"/>
    </xf>
    <xf numFmtId="0" fontId="3" fillId="0" borderId="13" xfId="1" applyFont="1" applyBorder="1" applyAlignment="1">
      <alignment horizontal="center" vertical="top"/>
    </xf>
    <xf numFmtId="0" fontId="3" fillId="0" borderId="14" xfId="1" applyFont="1" applyBorder="1" applyAlignment="1">
      <alignment horizontal="center" vertical="top"/>
    </xf>
    <xf numFmtId="0" fontId="3" fillId="0" borderId="15" xfId="1" applyFont="1" applyBorder="1" applyAlignment="1">
      <alignment horizontal="center" vertical="top"/>
    </xf>
    <xf numFmtId="0" fontId="3" fillId="0" borderId="16" xfId="1" applyFont="1" applyBorder="1" applyAlignment="1">
      <alignment vertical="top"/>
    </xf>
    <xf numFmtId="0" fontId="3" fillId="0" borderId="17" xfId="1" applyFont="1" applyBorder="1" applyAlignment="1">
      <alignment horizontal="center" vertical="top"/>
    </xf>
    <xf numFmtId="0" fontId="3" fillId="0" borderId="12" xfId="1" applyFont="1" applyBorder="1" applyAlignment="1">
      <alignment horizontal="center" vertical="top"/>
    </xf>
    <xf numFmtId="49" fontId="3" fillId="0" borderId="13" xfId="1" applyNumberFormat="1" applyFont="1" applyBorder="1" applyAlignment="1">
      <alignment horizontal="center" vertical="top"/>
    </xf>
    <xf numFmtId="0" fontId="3" fillId="0" borderId="10" xfId="1" applyFont="1" applyBorder="1" applyAlignment="1">
      <alignment horizontal="center" vertical="top"/>
    </xf>
    <xf numFmtId="0" fontId="3" fillId="0" borderId="10" xfId="1" applyFont="1" applyBorder="1" applyAlignment="1">
      <alignment vertical="top"/>
    </xf>
    <xf numFmtId="0" fontId="3" fillId="0" borderId="12" xfId="1" applyFont="1" applyBorder="1" applyAlignment="1">
      <alignment horizontal="center"/>
    </xf>
    <xf numFmtId="0" fontId="3" fillId="0" borderId="13" xfId="1" applyFont="1" applyBorder="1" applyAlignment="1">
      <alignment horizontal="center"/>
    </xf>
    <xf numFmtId="0" fontId="3" fillId="0" borderId="13" xfId="1" applyFont="1" applyBorder="1" applyAlignment="1">
      <alignment vertical="top"/>
    </xf>
    <xf numFmtId="0" fontId="3" fillId="0" borderId="14" xfId="1" applyFont="1" applyBorder="1" applyAlignment="1">
      <alignment horizontal="center"/>
    </xf>
    <xf numFmtId="0" fontId="3" fillId="0" borderId="15" xfId="1" applyFont="1" applyBorder="1" applyAlignment="1">
      <alignment vertical="top"/>
    </xf>
    <xf numFmtId="0" fontId="3" fillId="0" borderId="17" xfId="1" applyFont="1" applyBorder="1" applyAlignment="1">
      <alignment horizontal="center"/>
    </xf>
    <xf numFmtId="0" fontId="3" fillId="0" borderId="10" xfId="1" applyFont="1" applyBorder="1" applyAlignment="1"/>
    <xf numFmtId="0" fontId="3" fillId="0" borderId="13" xfId="1" applyFont="1" applyBorder="1" applyAlignment="1"/>
    <xf numFmtId="0" fontId="3" fillId="0" borderId="15" xfId="1" applyFont="1" applyBorder="1" applyAlignment="1"/>
    <xf numFmtId="49" fontId="3" fillId="0" borderId="10" xfId="1" applyNumberFormat="1" applyFont="1" applyBorder="1"/>
    <xf numFmtId="0" fontId="3" fillId="0" borderId="11" xfId="1" applyFont="1" applyBorder="1"/>
    <xf numFmtId="0" fontId="3" fillId="0" borderId="12" xfId="1" applyFont="1" applyBorder="1"/>
    <xf numFmtId="0" fontId="3" fillId="0" borderId="14" xfId="1" applyFont="1" applyBorder="1"/>
    <xf numFmtId="0" fontId="3" fillId="0" borderId="13" xfId="1" applyFont="1" applyBorder="1"/>
    <xf numFmtId="0" fontId="3" fillId="0" borderId="14" xfId="1" applyFont="1" applyBorder="1" applyAlignment="1">
      <alignment horizontal="left" vertical="top" wrapText="1"/>
    </xf>
    <xf numFmtId="0" fontId="3" fillId="0" borderId="15" xfId="1" applyFont="1" applyBorder="1"/>
    <xf numFmtId="0" fontId="3" fillId="0" borderId="16" xfId="1" applyFont="1" applyBorder="1"/>
    <xf numFmtId="0" fontId="3" fillId="0" borderId="17" xfId="1" applyFont="1" applyBorder="1"/>
    <xf numFmtId="0" fontId="3" fillId="0" borderId="10" xfId="1" applyFont="1" applyBorder="1" applyAlignment="1">
      <alignment horizontal="center" wrapText="1"/>
    </xf>
    <xf numFmtId="0" fontId="3" fillId="0" borderId="12" xfId="1" applyFont="1" applyBorder="1" applyAlignment="1">
      <alignment horizontal="center" wrapText="1"/>
    </xf>
    <xf numFmtId="49" fontId="3" fillId="0" borderId="10" xfId="1" applyNumberFormat="1" applyFont="1" applyBorder="1" applyAlignment="1">
      <alignment horizontal="center"/>
    </xf>
    <xf numFmtId="49" fontId="3" fillId="0" borderId="13" xfId="1" applyNumberFormat="1" applyFont="1" applyBorder="1" applyAlignment="1">
      <alignment horizontal="center"/>
    </xf>
    <xf numFmtId="0" fontId="4" fillId="0" borderId="14" xfId="1" applyFont="1" applyBorder="1" applyAlignment="1">
      <alignment horizontal="left" vertical="top" wrapText="1"/>
    </xf>
    <xf numFmtId="49" fontId="3" fillId="0" borderId="15" xfId="1" applyNumberFormat="1" applyFont="1" applyBorder="1" applyAlignment="1">
      <alignment horizontal="center"/>
    </xf>
    <xf numFmtId="0" fontId="3" fillId="0" borderId="10" xfId="1" applyFont="1" applyBorder="1" applyAlignment="1">
      <alignment horizontal="center"/>
    </xf>
    <xf numFmtId="0" fontId="3" fillId="0" borderId="15" xfId="1" applyFont="1" applyBorder="1" applyAlignment="1">
      <alignment horizontal="center"/>
    </xf>
    <xf numFmtId="49" fontId="3" fillId="0" borderId="15" xfId="1" applyNumberFormat="1" applyFont="1" applyBorder="1" applyAlignment="1">
      <alignment horizontal="center" vertical="top"/>
    </xf>
    <xf numFmtId="0" fontId="3" fillId="0" borderId="16" xfId="1" applyFont="1" applyBorder="1" applyAlignment="1">
      <alignment horizontal="left" vertical="top" wrapText="1"/>
    </xf>
    <xf numFmtId="0" fontId="3" fillId="0" borderId="17" xfId="1" applyFont="1" applyBorder="1" applyAlignment="1">
      <alignment horizontal="left" vertical="top" wrapText="1"/>
    </xf>
    <xf numFmtId="0" fontId="3" fillId="0" borderId="14" xfId="1" applyFont="1" applyBorder="1" applyAlignment="1">
      <alignment horizontal="left" vertical="top"/>
    </xf>
    <xf numFmtId="49" fontId="3" fillId="0" borderId="10" xfId="1" applyNumberFormat="1" applyFont="1" applyBorder="1" applyAlignment="1">
      <alignment horizontal="center" vertical="top"/>
    </xf>
    <xf numFmtId="0" fontId="9" fillId="0" borderId="13" xfId="0" applyFont="1" applyBorder="1" applyAlignment="1">
      <alignment horizontal="center" vertical="top"/>
    </xf>
    <xf numFmtId="0" fontId="9" fillId="0" borderId="13" xfId="0" applyFont="1" applyBorder="1" applyAlignment="1">
      <alignment horizontal="center"/>
    </xf>
    <xf numFmtId="0" fontId="3" fillId="0" borderId="14" xfId="1" applyFont="1" applyBorder="1" applyAlignment="1"/>
    <xf numFmtId="0" fontId="3" fillId="0" borderId="14" xfId="1" applyFont="1" applyBorder="1" applyAlignment="1">
      <alignment horizontal="left" wrapText="1"/>
    </xf>
    <xf numFmtId="0" fontId="3" fillId="0" borderId="14" xfId="1" applyFont="1" applyFill="1" applyBorder="1" applyAlignment="1">
      <alignment horizontal="left" wrapText="1"/>
    </xf>
    <xf numFmtId="0" fontId="9" fillId="0" borderId="15" xfId="0" applyFont="1" applyBorder="1" applyAlignment="1">
      <alignment horizontal="center" vertical="top"/>
    </xf>
    <xf numFmtId="0" fontId="9" fillId="0" borderId="14" xfId="0" applyFont="1" applyBorder="1" applyAlignment="1">
      <alignment horizontal="center" vertical="top"/>
    </xf>
    <xf numFmtId="0" fontId="9" fillId="0" borderId="13" xfId="0" applyFont="1" applyBorder="1" applyAlignment="1"/>
    <xf numFmtId="0" fontId="9" fillId="0" borderId="14" xfId="0" applyFont="1" applyBorder="1" applyAlignment="1">
      <alignment horizontal="center"/>
    </xf>
    <xf numFmtId="0" fontId="9" fillId="0" borderId="16" xfId="0" applyFont="1" applyBorder="1" applyAlignment="1">
      <alignment vertical="top"/>
    </xf>
    <xf numFmtId="0" fontId="9" fillId="0" borderId="17" xfId="0" applyFont="1" applyBorder="1" applyAlignment="1">
      <alignment horizontal="center" vertical="top"/>
    </xf>
    <xf numFmtId="0" fontId="9" fillId="0" borderId="13" xfId="0" applyFont="1" applyBorder="1"/>
    <xf numFmtId="0" fontId="9" fillId="0" borderId="14" xfId="0" applyFont="1" applyBorder="1"/>
    <xf numFmtId="0" fontId="4" fillId="0" borderId="14" xfId="1" applyFont="1" applyBorder="1" applyAlignment="1">
      <alignment horizontal="left" vertical="top"/>
    </xf>
    <xf numFmtId="0" fontId="9" fillId="0" borderId="15" xfId="0" applyFont="1" applyBorder="1"/>
    <xf numFmtId="0" fontId="9" fillId="0" borderId="16" xfId="0" applyFont="1" applyBorder="1"/>
    <xf numFmtId="0" fontId="9" fillId="0" borderId="17" xfId="0" applyFont="1" applyBorder="1"/>
    <xf numFmtId="49" fontId="3" fillId="0" borderId="10" xfId="14" applyNumberFormat="1" applyFont="1" applyBorder="1" applyAlignment="1">
      <alignment horizontal="center"/>
    </xf>
    <xf numFmtId="0" fontId="3" fillId="0" borderId="11" xfId="14" applyFont="1" applyBorder="1"/>
    <xf numFmtId="0" fontId="3" fillId="0" borderId="12" xfId="14" applyFont="1" applyBorder="1"/>
    <xf numFmtId="49" fontId="3" fillId="0" borderId="13" xfId="14" applyNumberFormat="1" applyFont="1" applyBorder="1" applyAlignment="1">
      <alignment horizontal="center"/>
    </xf>
    <xf numFmtId="0" fontId="3" fillId="0" borderId="14" xfId="14" applyFont="1" applyBorder="1"/>
    <xf numFmtId="0" fontId="3" fillId="0" borderId="13" xfId="14" applyFont="1" applyBorder="1" applyAlignment="1">
      <alignment horizontal="center"/>
    </xf>
    <xf numFmtId="0" fontId="3" fillId="0" borderId="14" xfId="14" applyFont="1" applyBorder="1" applyAlignment="1">
      <alignment horizontal="left" vertical="top" wrapText="1"/>
    </xf>
    <xf numFmtId="0" fontId="9" fillId="0" borderId="15" xfId="0" applyFont="1" applyBorder="1" applyAlignment="1">
      <alignment horizontal="center"/>
    </xf>
    <xf numFmtId="0" fontId="3" fillId="0" borderId="10" xfId="14" applyFont="1" applyBorder="1" applyAlignment="1">
      <alignment horizontal="center" wrapText="1"/>
    </xf>
    <xf numFmtId="0" fontId="3" fillId="0" borderId="12" xfId="14" applyFont="1" applyBorder="1" applyAlignment="1">
      <alignment horizontal="center" wrapText="1"/>
    </xf>
    <xf numFmtId="0" fontId="3" fillId="0" borderId="13" xfId="14" applyFont="1" applyBorder="1"/>
    <xf numFmtId="0" fontId="3" fillId="0" borderId="14" xfId="14" applyFont="1" applyBorder="1" applyAlignment="1">
      <alignment horizontal="center"/>
    </xf>
    <xf numFmtId="0" fontId="9" fillId="0" borderId="17" xfId="0" applyFont="1" applyBorder="1" applyAlignment="1">
      <alignment horizontal="center"/>
    </xf>
    <xf numFmtId="0" fontId="3" fillId="0" borderId="0" xfId="14" applyFont="1" applyBorder="1" applyAlignment="1">
      <alignment horizontal="center"/>
    </xf>
    <xf numFmtId="49" fontId="3" fillId="0" borderId="13" xfId="14" applyNumberFormat="1" applyFont="1" applyBorder="1" applyAlignment="1">
      <alignment horizontal="center" vertical="top"/>
    </xf>
    <xf numFmtId="0" fontId="3" fillId="0" borderId="10" xfId="14" applyFont="1" applyBorder="1"/>
    <xf numFmtId="0" fontId="3" fillId="0" borderId="15" xfId="14" applyFont="1" applyBorder="1"/>
    <xf numFmtId="0" fontId="3" fillId="0" borderId="16" xfId="14" applyFont="1" applyBorder="1"/>
    <xf numFmtId="0" fontId="3" fillId="0" borderId="17" xfId="14" applyFont="1" applyBorder="1"/>
    <xf numFmtId="0" fontId="3" fillId="0" borderId="10" xfId="14" applyFont="1" applyBorder="1" applyAlignment="1">
      <alignment horizontal="center"/>
    </xf>
    <xf numFmtId="0" fontId="3" fillId="0" borderId="12" xfId="14" applyFont="1" applyBorder="1" applyAlignment="1">
      <alignment horizontal="center"/>
    </xf>
    <xf numFmtId="0" fontId="3" fillId="0" borderId="15" xfId="14" applyFont="1" applyBorder="1" applyAlignment="1">
      <alignment horizontal="center"/>
    </xf>
    <xf numFmtId="0" fontId="8" fillId="0" borderId="0" xfId="0" applyFont="1" applyBorder="1" applyAlignment="1">
      <alignment vertical="top"/>
    </xf>
    <xf numFmtId="0" fontId="8" fillId="0" borderId="0" xfId="0" applyFont="1" applyBorder="1" applyAlignment="1">
      <alignment horizontal="center" vertical="top"/>
    </xf>
    <xf numFmtId="0" fontId="3" fillId="0" borderId="16" xfId="1" applyFont="1" applyBorder="1" applyAlignment="1">
      <alignment horizontal="left" vertical="top"/>
    </xf>
    <xf numFmtId="0" fontId="3" fillId="0" borderId="16" xfId="1" applyFont="1" applyBorder="1" applyAlignment="1">
      <alignment horizontal="center" vertical="top"/>
    </xf>
    <xf numFmtId="0" fontId="3" fillId="0" borderId="0" xfId="1" applyFont="1" applyAlignment="1">
      <alignment horizontal="center" vertical="center" wrapText="1"/>
    </xf>
    <xf numFmtId="0" fontId="14" fillId="0" borderId="0" xfId="0" applyFont="1" applyAlignment="1">
      <alignment horizontal="justify" vertical="top" wrapText="1"/>
    </xf>
    <xf numFmtId="0" fontId="3" fillId="0" borderId="16" xfId="1" applyFont="1" applyBorder="1" applyAlignment="1">
      <alignment horizontal="right" vertical="top"/>
    </xf>
    <xf numFmtId="0" fontId="16" fillId="0" borderId="0" xfId="1" applyFont="1" applyBorder="1" applyAlignment="1">
      <alignment horizontal="right" vertical="top"/>
    </xf>
    <xf numFmtId="0" fontId="3" fillId="0" borderId="0" xfId="1" applyFont="1" applyBorder="1" applyAlignment="1">
      <alignment horizontal="justify" vertical="top"/>
    </xf>
    <xf numFmtId="0" fontId="3" fillId="0" borderId="0" xfId="1" applyFont="1" applyBorder="1" applyAlignment="1">
      <alignment horizontal="justify"/>
    </xf>
    <xf numFmtId="0" fontId="4" fillId="0" borderId="0" xfId="1" applyFont="1" applyBorder="1" applyAlignment="1">
      <alignment horizontal="left"/>
    </xf>
    <xf numFmtId="0" fontId="3" fillId="0" borderId="0" xfId="1" applyFont="1" applyBorder="1" applyAlignment="1">
      <alignment vertical="center"/>
    </xf>
    <xf numFmtId="0" fontId="17" fillId="0" borderId="0" xfId="0" applyFont="1" applyBorder="1" applyAlignment="1">
      <alignment horizontal="right" vertical="top"/>
    </xf>
    <xf numFmtId="0" fontId="19" fillId="0" borderId="0" xfId="0" applyFont="1" applyBorder="1" applyAlignment="1">
      <alignment horizontal="justify" vertical="top" wrapText="1"/>
    </xf>
    <xf numFmtId="0" fontId="8" fillId="0" borderId="0" xfId="0" applyFont="1" applyBorder="1" applyAlignment="1">
      <alignment horizontal="justify" vertical="top" wrapText="1"/>
    </xf>
    <xf numFmtId="0" fontId="8" fillId="0" borderId="19" xfId="0" applyFont="1" applyBorder="1" applyAlignment="1">
      <alignment horizontal="center" vertical="top" wrapText="1"/>
    </xf>
    <xf numFmtId="49" fontId="3" fillId="0" borderId="0" xfId="14" applyNumberFormat="1" applyFont="1" applyBorder="1" applyAlignment="1">
      <alignment horizontal="center" vertical="top"/>
    </xf>
    <xf numFmtId="49" fontId="3" fillId="0" borderId="15" xfId="14" applyNumberFormat="1" applyFont="1" applyBorder="1" applyAlignment="1">
      <alignment horizontal="center" vertical="top"/>
    </xf>
    <xf numFmtId="0" fontId="8" fillId="0" borderId="0" xfId="0" applyFont="1" applyAlignment="1">
      <alignment horizontal="center"/>
    </xf>
    <xf numFmtId="0" fontId="8" fillId="0" borderId="16" xfId="0" applyFont="1" applyBorder="1" applyAlignment="1">
      <alignment vertical="top"/>
    </xf>
    <xf numFmtId="0" fontId="8" fillId="0" borderId="0" xfId="0" applyFont="1" applyAlignment="1"/>
    <xf numFmtId="0" fontId="8" fillId="0" borderId="0" xfId="0" applyFont="1" applyBorder="1"/>
    <xf numFmtId="0" fontId="8" fillId="0" borderId="0" xfId="0" applyFont="1" applyBorder="1" applyAlignment="1">
      <alignment horizontal="center"/>
    </xf>
    <xf numFmtId="0" fontId="8" fillId="0" borderId="0" xfId="0" applyFont="1" applyBorder="1" applyAlignment="1">
      <alignment horizontal="justify"/>
    </xf>
    <xf numFmtId="0" fontId="3" fillId="0" borderId="0" xfId="1" applyFont="1" applyBorder="1" applyAlignment="1">
      <alignment horizontal="right" vertical="top" wrapText="1"/>
    </xf>
    <xf numFmtId="0" fontId="3" fillId="0" borderId="0" xfId="1" applyFont="1" applyAlignment="1">
      <alignment vertical="center"/>
    </xf>
    <xf numFmtId="0" fontId="8" fillId="0" borderId="0" xfId="0" applyFont="1" applyAlignment="1">
      <alignment vertical="center"/>
    </xf>
    <xf numFmtId="0" fontId="3" fillId="0" borderId="0" xfId="1" applyFont="1" applyBorder="1" applyAlignment="1">
      <alignment horizontal="left" vertical="center"/>
    </xf>
    <xf numFmtId="0" fontId="3" fillId="0" borderId="0" xfId="1" applyFont="1" applyBorder="1" applyAlignment="1">
      <alignment horizontal="left" vertical="center" wrapText="1"/>
    </xf>
    <xf numFmtId="0" fontId="8" fillId="0" borderId="0" xfId="0" applyFont="1" applyBorder="1" applyAlignment="1">
      <alignment horizontal="left" vertical="center"/>
    </xf>
    <xf numFmtId="0" fontId="3" fillId="0" borderId="14" xfId="1" applyFont="1" applyBorder="1" applyAlignment="1">
      <alignment horizontal="left" vertical="top" wrapText="1"/>
    </xf>
    <xf numFmtId="0" fontId="8" fillId="0" borderId="0" xfId="0" applyFont="1"/>
    <xf numFmtId="0" fontId="8" fillId="0" borderId="12" xfId="0" applyFont="1" applyBorder="1"/>
    <xf numFmtId="0" fontId="8" fillId="0" borderId="10" xfId="0" applyFont="1" applyBorder="1" applyAlignment="1">
      <alignment horizontal="center"/>
    </xf>
    <xf numFmtId="0" fontId="8" fillId="0" borderId="11" xfId="0" applyFont="1" applyBorder="1"/>
    <xf numFmtId="0" fontId="8" fillId="0" borderId="12" xfId="0" applyFont="1" applyBorder="1" applyAlignment="1">
      <alignment horizontal="center"/>
    </xf>
    <xf numFmtId="0" fontId="8" fillId="0" borderId="13" xfId="0" applyFont="1" applyBorder="1"/>
    <xf numFmtId="0" fontId="8" fillId="0" borderId="14" xfId="0" applyFont="1" applyBorder="1"/>
    <xf numFmtId="0" fontId="8" fillId="0" borderId="13" xfId="0" applyFont="1" applyBorder="1" applyAlignment="1">
      <alignment horizontal="center"/>
    </xf>
    <xf numFmtId="0" fontId="8" fillId="0" borderId="14" xfId="0" applyFont="1" applyBorder="1" applyAlignment="1">
      <alignment horizontal="center"/>
    </xf>
    <xf numFmtId="0" fontId="8" fillId="0" borderId="15" xfId="0" applyFont="1" applyBorder="1"/>
    <xf numFmtId="0" fontId="8" fillId="0" borderId="16" xfId="0" applyFont="1" applyBorder="1"/>
    <xf numFmtId="0" fontId="8" fillId="0" borderId="17" xfId="0" applyFont="1" applyBorder="1"/>
    <xf numFmtId="0" fontId="8" fillId="0" borderId="15" xfId="0" applyFont="1" applyBorder="1" applyAlignment="1">
      <alignment horizontal="center"/>
    </xf>
    <xf numFmtId="0" fontId="8" fillId="0" borderId="17" xfId="0" applyFont="1" applyBorder="1" applyAlignment="1">
      <alignment horizontal="center"/>
    </xf>
    <xf numFmtId="0" fontId="3" fillId="0" borderId="0" xfId="14" applyFont="1" applyFill="1" applyAlignment="1">
      <alignment horizontal="center" vertical="top"/>
    </xf>
    <xf numFmtId="0" fontId="9" fillId="0" borderId="0" xfId="0" applyFont="1" applyFill="1" applyAlignment="1">
      <alignment vertical="top"/>
    </xf>
    <xf numFmtId="0" fontId="8" fillId="0" borderId="0" xfId="0" applyFont="1" applyBorder="1" applyAlignment="1">
      <alignment vertical="center"/>
    </xf>
    <xf numFmtId="0" fontId="3" fillId="0" borderId="0" xfId="1" applyFont="1" applyBorder="1" applyAlignment="1">
      <alignment horizontal="left" vertical="top" wrapText="1"/>
    </xf>
    <xf numFmtId="0" fontId="3" fillId="0" borderId="14" xfId="1" applyFont="1" applyBorder="1" applyAlignment="1">
      <alignment horizontal="left" vertical="top" wrapText="1"/>
    </xf>
    <xf numFmtId="0" fontId="3" fillId="0" borderId="0" xfId="1" applyFont="1" applyBorder="1" applyAlignment="1">
      <alignment horizontal="justify" vertical="top" wrapText="1"/>
    </xf>
    <xf numFmtId="0" fontId="3" fillId="0" borderId="16" xfId="1" applyFont="1" applyBorder="1" applyAlignment="1">
      <alignment horizontal="justify" vertical="top" wrapText="1"/>
    </xf>
    <xf numFmtId="0" fontId="3" fillId="0" borderId="0" xfId="1" applyFont="1" applyFill="1" applyBorder="1" applyAlignment="1"/>
    <xf numFmtId="0" fontId="3" fillId="0" borderId="13" xfId="1" applyFont="1" applyBorder="1" applyAlignment="1">
      <alignment horizontal="center" vertical="top"/>
    </xf>
    <xf numFmtId="0" fontId="3" fillId="0" borderId="17" xfId="1" applyFont="1" applyBorder="1" applyAlignment="1">
      <alignment horizontal="left" vertical="top" wrapText="1"/>
    </xf>
    <xf numFmtId="0" fontId="3" fillId="0" borderId="0" xfId="1" applyFont="1" applyBorder="1" applyAlignment="1">
      <alignment horizontal="left" vertical="top" wrapText="1"/>
    </xf>
    <xf numFmtId="0" fontId="3" fillId="0" borderId="0" xfId="1" applyFont="1" applyBorder="1" applyAlignment="1">
      <alignment horizontal="left" vertical="top"/>
    </xf>
    <xf numFmtId="0" fontId="3" fillId="0" borderId="14" xfId="1" applyFont="1" applyBorder="1" applyAlignment="1">
      <alignment horizontal="left" vertical="top" wrapText="1"/>
    </xf>
    <xf numFmtId="0" fontId="3" fillId="0" borderId="16" xfId="1" applyFont="1" applyBorder="1" applyAlignment="1">
      <alignment horizontal="center" vertical="top"/>
    </xf>
    <xf numFmtId="0" fontId="23" fillId="0" borderId="0" xfId="0" applyFont="1" applyAlignment="1">
      <alignment horizontal="justify" vertical="center"/>
    </xf>
    <xf numFmtId="0" fontId="23" fillId="0" borderId="16" xfId="0" applyFont="1" applyBorder="1" applyAlignment="1">
      <alignment horizontal="justify" vertical="center"/>
    </xf>
    <xf numFmtId="0" fontId="3" fillId="0" borderId="11" xfId="1" applyFont="1" applyBorder="1" applyAlignment="1">
      <alignment horizontal="justify" vertical="top" wrapText="1"/>
    </xf>
    <xf numFmtId="0" fontId="3" fillId="0" borderId="12" xfId="1" applyFont="1" applyBorder="1" applyAlignment="1">
      <alignment horizontal="left" vertical="top" wrapText="1"/>
    </xf>
    <xf numFmtId="0" fontId="24" fillId="0" borderId="0" xfId="1" applyFont="1" applyBorder="1" applyAlignment="1">
      <alignment horizontal="center" vertical="top" wrapText="1"/>
    </xf>
    <xf numFmtId="0" fontId="8" fillId="0" borderId="13" xfId="0" applyFont="1" applyBorder="1" applyAlignment="1">
      <alignment horizontal="center" vertical="top"/>
    </xf>
    <xf numFmtId="0" fontId="3" fillId="0" borderId="19" xfId="1" applyFont="1" applyBorder="1" applyAlignment="1">
      <alignment horizontal="center" vertical="center" wrapText="1"/>
    </xf>
    <xf numFmtId="0" fontId="3" fillId="2" borderId="19" xfId="1" applyFont="1" applyFill="1" applyBorder="1" applyAlignment="1">
      <alignment horizontal="center" vertical="top" wrapText="1"/>
    </xf>
    <xf numFmtId="0" fontId="3" fillId="0" borderId="13" xfId="1" applyFont="1" applyBorder="1" applyAlignment="1">
      <alignment horizontal="right"/>
    </xf>
    <xf numFmtId="0" fontId="3" fillId="0" borderId="13" xfId="1" applyFont="1" applyFill="1" applyBorder="1" applyAlignment="1">
      <alignment horizontal="center" vertical="top"/>
    </xf>
    <xf numFmtId="0" fontId="20" fillId="0" borderId="0" xfId="0" applyFont="1" applyBorder="1" applyAlignment="1">
      <alignment horizontal="left" vertical="top"/>
    </xf>
    <xf numFmtId="0" fontId="3" fillId="0" borderId="2" xfId="1" applyFont="1" applyBorder="1" applyAlignment="1">
      <alignment horizontal="center" vertical="top"/>
    </xf>
    <xf numFmtId="0" fontId="3" fillId="0" borderId="11" xfId="1" applyFont="1" applyBorder="1" applyAlignment="1">
      <alignment horizontal="center" vertical="top" wrapText="1"/>
    </xf>
    <xf numFmtId="0" fontId="20" fillId="0" borderId="0" xfId="0" applyFont="1" applyBorder="1" applyAlignment="1">
      <alignment horizontal="center" vertical="center"/>
    </xf>
    <xf numFmtId="0" fontId="3" fillId="0" borderId="14" xfId="1" applyFont="1" applyBorder="1" applyAlignment="1">
      <alignment vertical="top" wrapText="1"/>
    </xf>
    <xf numFmtId="0" fontId="3" fillId="0" borderId="0" xfId="1" applyFont="1" applyFill="1" applyBorder="1" applyAlignment="1">
      <alignment vertical="top"/>
    </xf>
    <xf numFmtId="0" fontId="3" fillId="0" borderId="14" xfId="1" applyFont="1" applyFill="1" applyBorder="1" applyAlignment="1">
      <alignment vertical="top"/>
    </xf>
    <xf numFmtId="0" fontId="9" fillId="0" borderId="0" xfId="0" applyFont="1" applyFill="1" applyAlignment="1">
      <alignment horizontal="center" vertical="top"/>
    </xf>
    <xf numFmtId="0" fontId="11" fillId="0" borderId="0" xfId="14" applyFont="1" applyFill="1" applyBorder="1" applyAlignment="1">
      <alignment horizontal="left" vertical="top"/>
    </xf>
    <xf numFmtId="0" fontId="3" fillId="0" borderId="0" xfId="14" applyFont="1" applyFill="1" applyBorder="1" applyAlignment="1">
      <alignment vertical="top"/>
    </xf>
    <xf numFmtId="0" fontId="3" fillId="0" borderId="0" xfId="14" applyFont="1" applyFill="1" applyAlignment="1">
      <alignment vertical="top"/>
    </xf>
    <xf numFmtId="0" fontId="13" fillId="0" borderId="0" xfId="14" applyFont="1" applyFill="1" applyAlignment="1">
      <alignment horizontal="left" vertical="top"/>
    </xf>
    <xf numFmtId="0" fontId="3" fillId="0" borderId="0" xfId="14" applyFont="1" applyFill="1" applyAlignment="1">
      <alignment horizontal="left" vertical="top"/>
    </xf>
    <xf numFmtId="0" fontId="9" fillId="0" borderId="0" xfId="0" applyFont="1" applyFill="1" applyAlignment="1">
      <alignment horizontal="left" vertical="top"/>
    </xf>
    <xf numFmtId="0" fontId="3" fillId="0" borderId="9" xfId="14" applyFont="1" applyFill="1" applyBorder="1" applyAlignment="1">
      <alignment horizontal="left" vertical="top"/>
    </xf>
    <xf numFmtId="0" fontId="3" fillId="0" borderId="5" xfId="14" applyFont="1" applyFill="1" applyBorder="1" applyAlignment="1">
      <alignment horizontal="left" vertical="top"/>
    </xf>
    <xf numFmtId="0" fontId="3" fillId="0" borderId="8" xfId="14" applyFont="1" applyFill="1" applyBorder="1" applyAlignment="1">
      <alignment horizontal="center" vertical="top"/>
    </xf>
    <xf numFmtId="0" fontId="3" fillId="0" borderId="6" xfId="14" applyFont="1" applyFill="1" applyBorder="1" applyAlignment="1">
      <alignment horizontal="center" vertical="top"/>
    </xf>
    <xf numFmtId="0" fontId="4" fillId="0" borderId="0" xfId="14" applyFont="1" applyFill="1" applyBorder="1" applyAlignment="1">
      <alignment horizontal="left" vertical="top"/>
    </xf>
    <xf numFmtId="0" fontId="3" fillId="0" borderId="0" xfId="14" applyFont="1" applyFill="1" applyBorder="1" applyAlignment="1">
      <alignment horizontal="left" vertical="top" wrapText="1"/>
    </xf>
    <xf numFmtId="0" fontId="4" fillId="0" borderId="0" xfId="14" applyFont="1" applyFill="1" applyAlignment="1">
      <alignment horizontal="left" vertical="top"/>
    </xf>
    <xf numFmtId="0" fontId="3" fillId="0" borderId="0" xfId="14" applyFont="1" applyFill="1" applyAlignment="1">
      <alignment horizontal="center" vertical="top" wrapText="1"/>
    </xf>
    <xf numFmtId="0" fontId="4" fillId="0" borderId="0" xfId="14" applyFont="1" applyFill="1" applyAlignment="1">
      <alignment horizontal="left" vertical="top" wrapText="1"/>
    </xf>
    <xf numFmtId="0" fontId="3" fillId="0" borderId="0" xfId="14" applyFont="1" applyFill="1" applyBorder="1" applyAlignment="1">
      <alignment horizontal="left" vertical="top"/>
    </xf>
    <xf numFmtId="0" fontId="3" fillId="0" borderId="0" xfId="14" applyFont="1" applyFill="1" applyAlignment="1">
      <alignment horizontal="left" vertical="top" wrapText="1"/>
    </xf>
    <xf numFmtId="0" fontId="9" fillId="0" borderId="8" xfId="0" applyFont="1" applyFill="1" applyBorder="1" applyAlignment="1">
      <alignment horizontal="center" vertical="top"/>
    </xf>
    <xf numFmtId="0" fontId="9" fillId="0" borderId="6" xfId="0" applyFont="1" applyFill="1" applyBorder="1" applyAlignment="1">
      <alignment horizontal="center" vertical="top"/>
    </xf>
    <xf numFmtId="0" fontId="13" fillId="0" borderId="0" xfId="14" applyFont="1" applyFill="1" applyBorder="1" applyAlignment="1">
      <alignment vertical="top"/>
    </xf>
    <xf numFmtId="0" fontId="13" fillId="0" borderId="0" xfId="14" applyFont="1" applyFill="1" applyAlignment="1">
      <alignment vertical="top"/>
    </xf>
    <xf numFmtId="0" fontId="8" fillId="0" borderId="0" xfId="0" applyFont="1" applyFill="1" applyAlignment="1">
      <alignment horizontal="center" vertical="top"/>
    </xf>
    <xf numFmtId="0" fontId="3" fillId="0" borderId="7" xfId="14" applyFont="1" applyFill="1" applyBorder="1" applyAlignment="1">
      <alignment horizontal="center" vertical="top"/>
    </xf>
    <xf numFmtId="0" fontId="3" fillId="0" borderId="0" xfId="14" applyFont="1" applyFill="1" applyBorder="1" applyAlignment="1">
      <alignment horizontal="center" vertical="top"/>
    </xf>
    <xf numFmtId="0" fontId="12" fillId="0" borderId="0" xfId="0" applyFont="1" applyFill="1" applyAlignment="1">
      <alignment horizontal="right" vertical="top"/>
    </xf>
    <xf numFmtId="0" fontId="12" fillId="0" borderId="0" xfId="0" applyFont="1" applyFill="1" applyAlignment="1">
      <alignment horizontal="center" vertical="top"/>
    </xf>
    <xf numFmtId="0" fontId="3" fillId="0" borderId="0" xfId="14" applyFont="1" applyFill="1" applyBorder="1"/>
    <xf numFmtId="0" fontId="3" fillId="0" borderId="16" xfId="14" applyFont="1" applyFill="1" applyBorder="1"/>
    <xf numFmtId="0" fontId="3" fillId="0" borderId="18" xfId="1" applyFont="1" applyBorder="1" applyAlignment="1" applyProtection="1">
      <alignment horizontal="center" vertical="top"/>
      <protection locked="0"/>
    </xf>
    <xf numFmtId="0" fontId="3" fillId="0" borderId="18" xfId="1" applyFont="1" applyBorder="1" applyAlignment="1" applyProtection="1">
      <alignment horizontal="center"/>
      <protection locked="0"/>
    </xf>
    <xf numFmtId="0" fontId="9" fillId="0" borderId="18" xfId="0" applyFont="1" applyBorder="1" applyAlignment="1" applyProtection="1">
      <alignment horizontal="center"/>
      <protection locked="0"/>
    </xf>
    <xf numFmtId="0" fontId="3" fillId="0" borderId="18" xfId="14" applyFont="1" applyBorder="1" applyAlignment="1" applyProtection="1">
      <alignment horizontal="center"/>
      <protection locked="0"/>
    </xf>
    <xf numFmtId="0" fontId="8" fillId="0" borderId="18" xfId="0" applyFont="1" applyBorder="1" applyAlignment="1" applyProtection="1">
      <alignment horizontal="center"/>
      <protection locked="0"/>
    </xf>
    <xf numFmtId="0" fontId="3" fillId="0" borderId="6" xfId="14" applyFont="1" applyFill="1" applyBorder="1" applyAlignment="1" applyProtection="1">
      <alignment horizontal="center" vertical="top"/>
      <protection locked="0"/>
    </xf>
    <xf numFmtId="0" fontId="12" fillId="0" borderId="19" xfId="0" applyFont="1" applyFill="1" applyBorder="1" applyAlignment="1" applyProtection="1">
      <alignment horizontal="center" vertical="top"/>
      <protection locked="0"/>
    </xf>
    <xf numFmtId="0" fontId="0" fillId="0" borderId="0" xfId="0" applyFont="1" applyAlignment="1">
      <alignment vertical="top"/>
    </xf>
    <xf numFmtId="0" fontId="20" fillId="0" borderId="0" xfId="0" applyFont="1" applyAlignment="1">
      <alignment horizontal="center" vertical="top"/>
    </xf>
    <xf numFmtId="0" fontId="3" fillId="0" borderId="0" xfId="1" applyFont="1" applyBorder="1" applyAlignment="1">
      <alignment horizontal="left" vertical="top" wrapText="1"/>
    </xf>
    <xf numFmtId="0" fontId="26" fillId="2" borderId="19" xfId="0" applyFont="1" applyFill="1" applyBorder="1" applyAlignment="1">
      <alignment horizontal="center" wrapText="1"/>
    </xf>
    <xf numFmtId="0" fontId="26" fillId="2" borderId="19" xfId="0" applyFont="1" applyFill="1" applyBorder="1" applyAlignment="1">
      <alignment horizontal="center" vertical="center" wrapText="1"/>
    </xf>
    <xf numFmtId="0" fontId="26" fillId="2" borderId="19" xfId="0" applyFont="1" applyFill="1" applyBorder="1" applyAlignment="1">
      <alignment horizontal="center" vertical="top" wrapText="1"/>
    </xf>
    <xf numFmtId="8" fontId="3" fillId="0" borderId="19" xfId="1" applyNumberFormat="1" applyFont="1" applyFill="1" applyBorder="1" applyAlignment="1">
      <alignment horizontal="center" vertical="center"/>
    </xf>
    <xf numFmtId="0" fontId="3" fillId="0" borderId="19" xfId="1" applyFont="1" applyFill="1" applyBorder="1" applyAlignment="1">
      <alignment horizontal="center" wrapText="1"/>
    </xf>
    <xf numFmtId="0" fontId="20" fillId="0" borderId="16" xfId="0" applyFont="1" applyBorder="1" applyAlignment="1">
      <alignment horizontal="left" vertical="center"/>
    </xf>
    <xf numFmtId="49" fontId="8" fillId="0" borderId="10" xfId="0" applyNumberFormat="1" applyFont="1" applyBorder="1" applyAlignment="1">
      <alignment horizontal="center"/>
    </xf>
    <xf numFmtId="0" fontId="34" fillId="0" borderId="1" xfId="1" applyFont="1" applyBorder="1" applyAlignment="1" applyProtection="1">
      <alignment horizontal="center"/>
      <protection locked="0"/>
    </xf>
    <xf numFmtId="0" fontId="34" fillId="0" borderId="3" xfId="1" applyFont="1" applyBorder="1" applyAlignment="1" applyProtection="1">
      <alignment horizontal="center" vertical="top"/>
      <protection locked="0"/>
    </xf>
    <xf numFmtId="0" fontId="34" fillId="0" borderId="0" xfId="1" applyFont="1" applyBorder="1" applyAlignment="1">
      <alignment horizontal="center" vertical="top"/>
    </xf>
    <xf numFmtId="0" fontId="34" fillId="0" borderId="1" xfId="1" applyFont="1" applyBorder="1" applyAlignment="1" applyProtection="1">
      <alignment horizontal="center" vertical="top"/>
      <protection locked="0"/>
    </xf>
    <xf numFmtId="0" fontId="34" fillId="0" borderId="14" xfId="1" applyFont="1" applyBorder="1" applyAlignment="1">
      <alignment horizontal="center" vertical="top"/>
    </xf>
    <xf numFmtId="0" fontId="3" fillId="0" borderId="19" xfId="1" applyFont="1" applyBorder="1" applyAlignment="1">
      <alignment horizontal="center" vertical="center"/>
    </xf>
    <xf numFmtId="0" fontId="34" fillId="0" borderId="0" xfId="1" applyFont="1" applyBorder="1" applyAlignment="1" applyProtection="1">
      <alignment horizontal="center" vertical="top"/>
      <protection locked="0"/>
    </xf>
    <xf numFmtId="0" fontId="34" fillId="0" borderId="14" xfId="1" applyFont="1" applyBorder="1" applyAlignment="1">
      <alignment horizontal="center"/>
    </xf>
    <xf numFmtId="0" fontId="34" fillId="0" borderId="13" xfId="1" applyFont="1" applyBorder="1" applyAlignment="1">
      <alignment vertical="top"/>
    </xf>
    <xf numFmtId="0" fontId="15" fillId="0" borderId="19" xfId="0" applyFont="1" applyBorder="1" applyAlignment="1">
      <alignment vertical="top" wrapText="1"/>
    </xf>
    <xf numFmtId="0" fontId="15" fillId="0" borderId="0" xfId="0" applyFont="1" applyBorder="1" applyAlignment="1">
      <alignment horizontal="center" vertical="top" wrapText="1"/>
    </xf>
    <xf numFmtId="0" fontId="15" fillId="0" borderId="19" xfId="0" applyFont="1" applyBorder="1" applyAlignment="1">
      <alignment horizontal="center" vertical="top" wrapText="1"/>
    </xf>
    <xf numFmtId="0" fontId="15" fillId="0" borderId="22" xfId="0" applyFont="1" applyBorder="1" applyAlignment="1">
      <alignment vertical="top" wrapText="1"/>
    </xf>
    <xf numFmtId="0" fontId="15" fillId="0" borderId="1" xfId="0" applyFont="1" applyBorder="1" applyAlignment="1">
      <alignment horizontal="center" vertical="top" wrapText="1"/>
    </xf>
    <xf numFmtId="0" fontId="37" fillId="0" borderId="0" xfId="0" applyFont="1" applyBorder="1" applyAlignment="1"/>
    <xf numFmtId="0" fontId="34" fillId="0" borderId="17" xfId="1" applyFont="1" applyBorder="1" applyAlignment="1" applyProtection="1">
      <alignment horizontal="center"/>
      <protection locked="0"/>
    </xf>
    <xf numFmtId="0" fontId="34" fillId="0" borderId="14" xfId="1" applyFont="1" applyBorder="1" applyAlignment="1" applyProtection="1">
      <alignment horizontal="center" vertical="top"/>
      <protection locked="0"/>
    </xf>
    <xf numFmtId="0" fontId="34" fillId="0" borderId="17" xfId="1" applyFont="1" applyBorder="1" applyAlignment="1" applyProtection="1">
      <alignment horizontal="center" vertical="top"/>
      <protection locked="0"/>
    </xf>
    <xf numFmtId="0" fontId="34" fillId="0" borderId="14" xfId="1" applyFont="1" applyBorder="1" applyAlignment="1" applyProtection="1">
      <alignment horizontal="center"/>
      <protection locked="0"/>
    </xf>
    <xf numFmtId="0" fontId="37" fillId="0" borderId="14" xfId="0" applyFont="1" applyBorder="1" applyAlignment="1" applyProtection="1">
      <alignment horizontal="center"/>
      <protection locked="0"/>
    </xf>
    <xf numFmtId="0" fontId="9" fillId="0" borderId="14" xfId="0" applyFont="1" applyBorder="1" applyAlignment="1" applyProtection="1">
      <alignment horizontal="center"/>
      <protection locked="0"/>
    </xf>
    <xf numFmtId="0" fontId="34" fillId="0" borderId="14" xfId="1" applyFont="1" applyBorder="1" applyAlignment="1" applyProtection="1">
      <alignment horizontal="left" vertical="top" wrapText="1"/>
      <protection locked="0"/>
    </xf>
    <xf numFmtId="0" fontId="34" fillId="0" borderId="14" xfId="14" applyFont="1" applyBorder="1" applyAlignment="1" applyProtection="1">
      <alignment horizontal="center"/>
      <protection locked="0"/>
    </xf>
    <xf numFmtId="0" fontId="34" fillId="0" borderId="17" xfId="0" applyFont="1" applyBorder="1" applyAlignment="1" applyProtection="1">
      <alignment horizontal="center"/>
      <protection locked="0"/>
    </xf>
    <xf numFmtId="0" fontId="34" fillId="0" borderId="17" xfId="14" applyFont="1" applyBorder="1" applyAlignment="1" applyProtection="1">
      <alignment horizontal="center"/>
      <protection locked="0"/>
    </xf>
    <xf numFmtId="0" fontId="37" fillId="0" borderId="17" xfId="0" applyFont="1" applyBorder="1" applyAlignment="1" applyProtection="1">
      <alignment horizontal="center"/>
      <protection locked="0"/>
    </xf>
    <xf numFmtId="0" fontId="37" fillId="0" borderId="13" xfId="0" applyFont="1" applyBorder="1" applyAlignment="1" applyProtection="1">
      <protection locked="0"/>
    </xf>
    <xf numFmtId="0" fontId="9" fillId="0" borderId="13" xfId="0" applyFont="1" applyBorder="1" applyAlignment="1" applyProtection="1">
      <protection locked="0"/>
    </xf>
    <xf numFmtId="0" fontId="3" fillId="0" borderId="0" xfId="1" applyFont="1" applyBorder="1" applyAlignment="1">
      <alignment horizontal="left" vertical="top"/>
    </xf>
    <xf numFmtId="0" fontId="8" fillId="0" borderId="0" xfId="1" applyFont="1" applyBorder="1" applyAlignment="1">
      <alignment horizontal="left" vertical="top"/>
    </xf>
    <xf numFmtId="0" fontId="3" fillId="0" borderId="0" xfId="14" applyFont="1" applyFill="1" applyBorder="1" applyAlignment="1">
      <alignment horizontal="left" vertical="top" wrapText="1"/>
    </xf>
    <xf numFmtId="0" fontId="39" fillId="0" borderId="14" xfId="0" applyFont="1" applyBorder="1" applyAlignment="1">
      <alignment horizontal="center"/>
    </xf>
    <xf numFmtId="0" fontId="3" fillId="0" borderId="0" xfId="1" applyFont="1" applyBorder="1" applyAlignment="1">
      <alignment horizontal="left" vertical="top" wrapText="1"/>
    </xf>
    <xf numFmtId="0" fontId="3" fillId="0" borderId="12" xfId="1" applyFont="1" applyBorder="1" applyAlignment="1"/>
    <xf numFmtId="0" fontId="9" fillId="0" borderId="10" xfId="0" applyFont="1" applyBorder="1" applyAlignment="1">
      <alignment horizontal="center"/>
    </xf>
    <xf numFmtId="0" fontId="9" fillId="0" borderId="11" xfId="0" applyFont="1" applyBorder="1" applyAlignment="1"/>
    <xf numFmtId="0" fontId="26" fillId="3" borderId="23" xfId="0" applyFont="1" applyFill="1" applyBorder="1" applyAlignment="1">
      <alignment horizontal="center" vertical="center" wrapText="1"/>
    </xf>
    <xf numFmtId="0" fontId="26" fillId="3" borderId="24" xfId="0" applyFont="1" applyFill="1" applyBorder="1" applyAlignment="1">
      <alignment horizontal="center" vertical="center" wrapText="1"/>
    </xf>
    <xf numFmtId="0" fontId="15" fillId="0" borderId="25" xfId="0" applyFont="1" applyBorder="1" applyAlignment="1">
      <alignment vertical="center" wrapText="1"/>
    </xf>
    <xf numFmtId="0" fontId="15" fillId="0" borderId="26" xfId="0" applyFont="1" applyBorder="1" applyAlignment="1">
      <alignment vertical="center" wrapText="1"/>
    </xf>
    <xf numFmtId="0" fontId="40" fillId="0" borderId="0" xfId="0" applyFont="1" applyAlignment="1">
      <alignment horizontal="left" vertical="center"/>
    </xf>
    <xf numFmtId="0" fontId="3" fillId="0" borderId="11" xfId="1" applyFont="1" applyBorder="1" applyAlignment="1"/>
    <xf numFmtId="0" fontId="3" fillId="0" borderId="11" xfId="1" applyFont="1" applyFill="1" applyBorder="1" applyAlignment="1"/>
    <xf numFmtId="0" fontId="9" fillId="0" borderId="10" xfId="0" applyFont="1" applyBorder="1" applyAlignment="1"/>
    <xf numFmtId="0" fontId="9" fillId="0" borderId="12" xfId="0" applyFont="1" applyBorder="1" applyAlignment="1">
      <alignment horizontal="center"/>
    </xf>
    <xf numFmtId="0" fontId="39" fillId="0" borderId="0" xfId="0" applyFont="1"/>
    <xf numFmtId="0" fontId="39" fillId="0" borderId="16" xfId="0" applyFont="1" applyBorder="1"/>
    <xf numFmtId="0" fontId="39" fillId="0" borderId="15" xfId="0" applyFont="1" applyBorder="1" applyAlignment="1">
      <alignment horizontal="center"/>
    </xf>
    <xf numFmtId="0" fontId="39" fillId="0" borderId="17" xfId="0" applyFont="1" applyBorder="1" applyAlignment="1">
      <alignment horizontal="center"/>
    </xf>
    <xf numFmtId="0" fontId="39" fillId="0" borderId="0" xfId="0" applyFont="1" applyAlignment="1">
      <alignment horizontal="center"/>
    </xf>
    <xf numFmtId="0" fontId="3" fillId="0" borderId="14" xfId="1" applyFont="1" applyBorder="1" applyAlignment="1">
      <alignment horizontal="left" vertical="top" wrapText="1"/>
    </xf>
    <xf numFmtId="0" fontId="34" fillId="0" borderId="0" xfId="0" applyFont="1" applyBorder="1"/>
    <xf numFmtId="0" fontId="3" fillId="0" borderId="14" xfId="1" applyFont="1" applyBorder="1" applyAlignment="1" applyProtection="1">
      <alignment horizontal="center"/>
      <protection locked="0"/>
    </xf>
    <xf numFmtId="0" fontId="3" fillId="0" borderId="37" xfId="14" applyFont="1" applyBorder="1" applyAlignment="1">
      <alignment horizontal="left" vertical="top" wrapText="1"/>
    </xf>
    <xf numFmtId="0" fontId="34" fillId="0" borderId="13" xfId="0" applyFont="1" applyBorder="1" applyAlignment="1">
      <alignment horizontal="center"/>
    </xf>
    <xf numFmtId="0" fontId="3" fillId="0" borderId="18" xfId="14" applyFont="1" applyBorder="1" applyAlignment="1" applyProtection="1">
      <alignment horizontal="center"/>
    </xf>
    <xf numFmtId="0" fontId="20" fillId="0" borderId="0" xfId="0" applyFont="1" applyAlignment="1">
      <alignment horizontal="center" vertical="top"/>
    </xf>
    <xf numFmtId="0" fontId="20" fillId="0" borderId="16" xfId="0" applyFont="1" applyBorder="1" applyAlignment="1">
      <alignment horizontal="center" vertical="center"/>
    </xf>
    <xf numFmtId="0" fontId="3" fillId="0" borderId="16" xfId="1" applyFont="1" applyBorder="1" applyAlignment="1">
      <alignment horizontal="justify" vertical="top" wrapText="1"/>
    </xf>
    <xf numFmtId="0" fontId="3" fillId="0" borderId="0" xfId="1" applyFont="1" applyBorder="1" applyAlignment="1">
      <alignment horizontal="left" vertical="top" wrapText="1"/>
    </xf>
    <xf numFmtId="0" fontId="3" fillId="0" borderId="14" xfId="1" applyFont="1" applyBorder="1" applyAlignment="1">
      <alignment horizontal="left" vertical="top" wrapText="1"/>
    </xf>
    <xf numFmtId="49" fontId="3" fillId="0" borderId="0" xfId="1" applyNumberFormat="1" applyFont="1" applyFill="1" applyBorder="1" applyAlignment="1">
      <alignment horizontal="left" vertical="top"/>
    </xf>
    <xf numFmtId="0" fontId="3" fillId="0" borderId="0" xfId="1" applyFont="1" applyBorder="1" applyAlignment="1">
      <alignment horizontal="justify" vertical="top" wrapText="1"/>
    </xf>
    <xf numFmtId="0" fontId="3" fillId="0" borderId="0" xfId="1" applyFont="1" applyBorder="1" applyAlignment="1">
      <alignment horizontal="left" vertical="top"/>
    </xf>
    <xf numFmtId="0" fontId="3" fillId="0" borderId="3" xfId="1" applyFont="1" applyFill="1" applyBorder="1" applyAlignment="1">
      <alignment horizontal="left" vertical="center" wrapText="1" indent="2"/>
    </xf>
    <xf numFmtId="0" fontId="3" fillId="0" borderId="21" xfId="1" applyFont="1" applyFill="1" applyBorder="1" applyAlignment="1">
      <alignment horizontal="left" vertical="center" wrapText="1" indent="2"/>
    </xf>
    <xf numFmtId="0" fontId="36" fillId="0" borderId="0" xfId="0" applyFont="1" applyAlignment="1">
      <alignment horizontal="justify" vertical="top" wrapText="1"/>
    </xf>
    <xf numFmtId="0" fontId="13" fillId="0" borderId="16" xfId="1" applyFont="1" applyBorder="1" applyAlignment="1">
      <alignment horizontal="center" vertical="center"/>
    </xf>
    <xf numFmtId="49" fontId="13" fillId="0" borderId="16" xfId="1" applyNumberFormat="1" applyFont="1" applyBorder="1" applyAlignment="1">
      <alignment horizontal="center" vertical="center"/>
    </xf>
    <xf numFmtId="0" fontId="4" fillId="0" borderId="0" xfId="1" applyFont="1" applyBorder="1" applyAlignment="1">
      <alignment horizontal="justify" vertical="top" wrapText="1"/>
    </xf>
    <xf numFmtId="0" fontId="28" fillId="0" borderId="0" xfId="0" applyFont="1" applyAlignment="1">
      <alignment horizontal="left" vertical="top" wrapText="1"/>
    </xf>
    <xf numFmtId="0" fontId="14" fillId="0" borderId="0" xfId="0" applyFont="1" applyAlignment="1">
      <alignment horizontal="justify" vertical="center" wrapText="1"/>
    </xf>
    <xf numFmtId="0" fontId="8" fillId="0" borderId="0" xfId="0" applyFont="1" applyAlignment="1">
      <alignment horizontal="justify" vertical="top" wrapText="1"/>
    </xf>
    <xf numFmtId="0" fontId="3" fillId="0" borderId="20" xfId="1" applyFont="1" applyBorder="1" applyAlignment="1">
      <alignment horizontal="center" vertical="center" wrapText="1"/>
    </xf>
    <xf numFmtId="0" fontId="3" fillId="0" borderId="21" xfId="1" applyFont="1" applyBorder="1" applyAlignment="1">
      <alignment horizontal="center" vertical="center" wrapText="1"/>
    </xf>
    <xf numFmtId="0" fontId="3" fillId="2" borderId="20" xfId="1" applyFont="1" applyFill="1" applyBorder="1" applyAlignment="1">
      <alignment horizontal="center" vertical="top" wrapText="1"/>
    </xf>
    <xf numFmtId="0" fontId="3" fillId="2" borderId="21" xfId="1" applyFont="1" applyFill="1" applyBorder="1" applyAlignment="1">
      <alignment horizontal="center" vertical="top" wrapText="1"/>
    </xf>
    <xf numFmtId="0" fontId="21" fillId="0" borderId="0" xfId="1" applyFont="1" applyBorder="1" applyAlignment="1">
      <alignment horizontal="justify" vertical="top" wrapText="1"/>
    </xf>
    <xf numFmtId="0" fontId="4" fillId="0" borderId="0" xfId="1" applyFont="1" applyBorder="1" applyAlignment="1">
      <alignment horizontal="left" vertical="top" wrapText="1"/>
    </xf>
    <xf numFmtId="0" fontId="15" fillId="0" borderId="0" xfId="1" applyFont="1" applyBorder="1" applyAlignment="1">
      <alignment horizontal="left" vertical="top" wrapText="1"/>
    </xf>
    <xf numFmtId="0" fontId="8" fillId="0" borderId="0" xfId="0" applyFont="1" applyAlignment="1">
      <alignment horizontal="left" vertical="center"/>
    </xf>
    <xf numFmtId="0" fontId="38" fillId="0" borderId="0" xfId="15" applyFont="1" applyAlignment="1">
      <alignment horizontal="left" vertical="center"/>
    </xf>
    <xf numFmtId="0" fontId="8" fillId="0" borderId="0" xfId="0" applyFont="1" applyAlignment="1">
      <alignment horizontal="left" vertical="top"/>
    </xf>
    <xf numFmtId="0" fontId="8" fillId="0" borderId="0" xfId="0" applyFont="1" applyAlignment="1">
      <alignment horizontal="left" vertical="center" wrapText="1"/>
    </xf>
    <xf numFmtId="0" fontId="3" fillId="0" borderId="16" xfId="1" applyFont="1" applyBorder="1" applyAlignment="1">
      <alignment horizontal="left" vertical="top" wrapText="1"/>
    </xf>
    <xf numFmtId="0" fontId="3" fillId="0" borderId="16" xfId="1" applyFont="1" applyBorder="1" applyAlignment="1">
      <alignment horizontal="center" vertical="center"/>
    </xf>
    <xf numFmtId="0" fontId="3" fillId="0" borderId="0" xfId="1" applyFont="1" applyFill="1" applyBorder="1" applyAlignment="1">
      <alignment horizontal="left" wrapText="1"/>
    </xf>
    <xf numFmtId="0" fontId="3" fillId="0" borderId="0" xfId="1" applyFont="1" applyBorder="1" applyAlignment="1">
      <alignment horizontal="left" wrapText="1"/>
    </xf>
    <xf numFmtId="0" fontId="15" fillId="0" borderId="16" xfId="0" applyFont="1" applyBorder="1" applyAlignment="1">
      <alignment horizontal="justify" vertical="top" wrapText="1"/>
    </xf>
    <xf numFmtId="0" fontId="4" fillId="0" borderId="0" xfId="1" applyFont="1" applyBorder="1" applyAlignment="1">
      <alignment vertical="top" wrapText="1"/>
    </xf>
    <xf numFmtId="0" fontId="3" fillId="0" borderId="16" xfId="1" applyFont="1" applyBorder="1" applyAlignment="1">
      <alignment horizontal="center" vertical="top" wrapText="1"/>
    </xf>
    <xf numFmtId="0" fontId="3" fillId="0" borderId="0" xfId="1" applyFont="1" applyBorder="1" applyAlignment="1">
      <alignment vertical="top" wrapText="1"/>
    </xf>
    <xf numFmtId="0" fontId="3" fillId="0" borderId="0" xfId="1" applyFont="1" applyAlignment="1">
      <alignment horizontal="left" vertical="top" wrapText="1"/>
    </xf>
    <xf numFmtId="0" fontId="3" fillId="0" borderId="16" xfId="1" applyFont="1" applyBorder="1" applyAlignment="1">
      <alignment horizontal="center" vertical="center" wrapText="1"/>
    </xf>
    <xf numFmtId="0" fontId="3" fillId="0" borderId="17" xfId="1" applyFont="1" applyBorder="1" applyAlignment="1">
      <alignment horizontal="center" vertical="center" wrapText="1"/>
    </xf>
    <xf numFmtId="0" fontId="8" fillId="0" borderId="0" xfId="0" applyFont="1" applyAlignment="1">
      <alignment wrapText="1"/>
    </xf>
    <xf numFmtId="0" fontId="8" fillId="0" borderId="0" xfId="0" applyFont="1" applyBorder="1" applyAlignment="1">
      <alignment horizontal="justify" vertical="top" wrapText="1"/>
    </xf>
    <xf numFmtId="0" fontId="19" fillId="0" borderId="0" xfId="0" applyFont="1" applyBorder="1" applyAlignment="1">
      <alignment horizontal="justify" vertical="top" wrapText="1"/>
    </xf>
    <xf numFmtId="0" fontId="4" fillId="0" borderId="0" xfId="1" applyFont="1" applyBorder="1" applyAlignment="1">
      <alignment horizontal="left"/>
    </xf>
    <xf numFmtId="49" fontId="13" fillId="0" borderId="16" xfId="14" applyNumberFormat="1" applyFont="1" applyBorder="1" applyAlignment="1">
      <alignment horizontal="center" vertical="center"/>
    </xf>
    <xf numFmtId="0" fontId="3" fillId="0" borderId="0" xfId="14" applyFont="1" applyBorder="1" applyAlignment="1">
      <alignment horizontal="left" vertical="top" wrapText="1"/>
    </xf>
    <xf numFmtId="0" fontId="19" fillId="0" borderId="0" xfId="0" applyFont="1" applyBorder="1" applyAlignment="1">
      <alignment horizontal="left" vertical="top" wrapText="1"/>
    </xf>
    <xf numFmtId="0" fontId="18" fillId="0" borderId="0" xfId="0" applyFont="1" applyBorder="1" applyAlignment="1">
      <alignment horizontal="left" vertical="top" wrapText="1"/>
    </xf>
    <xf numFmtId="0" fontId="19" fillId="0" borderId="4" xfId="0" applyFont="1" applyBorder="1" applyAlignment="1">
      <alignment horizontal="center" wrapText="1"/>
    </xf>
    <xf numFmtId="0" fontId="19" fillId="0" borderId="2" xfId="0" applyFont="1" applyBorder="1" applyAlignment="1">
      <alignment horizontal="center" wrapText="1"/>
    </xf>
    <xf numFmtId="0" fontId="19" fillId="0" borderId="13" xfId="0" applyFont="1" applyBorder="1" applyAlignment="1">
      <alignment horizontal="center" wrapText="1"/>
    </xf>
    <xf numFmtId="0" fontId="19" fillId="0" borderId="0" xfId="0" applyFont="1" applyBorder="1" applyAlignment="1">
      <alignment horizontal="center" wrapText="1"/>
    </xf>
    <xf numFmtId="0" fontId="19" fillId="0" borderId="14" xfId="0" applyFont="1" applyBorder="1" applyAlignment="1">
      <alignment horizontal="center" wrapText="1"/>
    </xf>
    <xf numFmtId="0" fontId="3" fillId="0" borderId="0" xfId="14" applyFont="1" applyBorder="1" applyAlignment="1">
      <alignment horizontal="justify" vertical="top" wrapText="1"/>
    </xf>
    <xf numFmtId="0" fontId="3" fillId="0" borderId="16" xfId="14" applyFont="1" applyBorder="1" applyAlignment="1">
      <alignment horizontal="justify" vertical="top" wrapText="1"/>
    </xf>
    <xf numFmtId="0" fontId="13" fillId="0" borderId="16" xfId="14" applyFont="1" applyBorder="1" applyAlignment="1">
      <alignment horizontal="center" vertical="center" wrapText="1"/>
    </xf>
    <xf numFmtId="0" fontId="8" fillId="0" borderId="11" xfId="0" applyFont="1" applyBorder="1" applyAlignment="1">
      <alignment horizontal="left" vertical="top" wrapText="1"/>
    </xf>
    <xf numFmtId="0" fontId="3" fillId="0" borderId="20" xfId="14" applyFont="1" applyBorder="1" applyAlignment="1">
      <alignment horizontal="left" vertical="top" wrapText="1"/>
    </xf>
    <xf numFmtId="0" fontId="3" fillId="0" borderId="3" xfId="14" applyFont="1" applyBorder="1" applyAlignment="1">
      <alignment horizontal="left" vertical="top" wrapText="1"/>
    </xf>
    <xf numFmtId="0" fontId="3" fillId="0" borderId="21" xfId="14" applyFont="1" applyBorder="1" applyAlignment="1">
      <alignment horizontal="left" vertical="top" wrapText="1"/>
    </xf>
    <xf numFmtId="0" fontId="3" fillId="0" borderId="27" xfId="14" applyFont="1" applyBorder="1" applyAlignment="1">
      <alignment horizontal="center" vertical="center" wrapText="1"/>
    </xf>
    <xf numFmtId="0" fontId="3" fillId="0" borderId="28" xfId="14" applyFont="1" applyBorder="1" applyAlignment="1">
      <alignment horizontal="center" vertical="center" wrapText="1"/>
    </xf>
    <xf numFmtId="0" fontId="3" fillId="0" borderId="29" xfId="14" applyFont="1" applyBorder="1" applyAlignment="1" applyProtection="1">
      <alignment horizontal="center" vertical="center" wrapText="1"/>
      <protection locked="0"/>
    </xf>
    <xf numFmtId="0" fontId="3" fillId="0" borderId="28" xfId="14" applyFont="1" applyBorder="1" applyAlignment="1" applyProtection="1">
      <alignment horizontal="center" vertical="center" wrapText="1"/>
      <protection locked="0"/>
    </xf>
    <xf numFmtId="0" fontId="39" fillId="0" borderId="0" xfId="14" applyFont="1" applyBorder="1" applyAlignment="1">
      <alignment horizontal="center" vertical="center" wrapText="1"/>
    </xf>
    <xf numFmtId="0" fontId="3" fillId="0" borderId="30" xfId="14" applyFont="1" applyBorder="1" applyAlignment="1">
      <alignment horizontal="center" vertical="center" wrapText="1"/>
    </xf>
    <xf numFmtId="0" fontId="3" fillId="0" borderId="31" xfId="14" applyFont="1" applyBorder="1" applyAlignment="1">
      <alignment horizontal="center" vertical="center" wrapText="1"/>
    </xf>
    <xf numFmtId="0" fontId="39" fillId="0" borderId="16" xfId="14" applyFont="1" applyBorder="1" applyAlignment="1">
      <alignment horizontal="center" vertical="center" wrapText="1"/>
    </xf>
    <xf numFmtId="0" fontId="3" fillId="0" borderId="32" xfId="14" applyFont="1" applyBorder="1" applyAlignment="1">
      <alignment horizontal="center" vertical="center" wrapText="1"/>
    </xf>
    <xf numFmtId="0" fontId="3" fillId="0" borderId="33" xfId="14" applyFont="1" applyBorder="1" applyAlignment="1">
      <alignment horizontal="center" vertical="center" wrapText="1"/>
    </xf>
    <xf numFmtId="0" fontId="3" fillId="0" borderId="34" xfId="14" applyFont="1" applyBorder="1" applyAlignment="1">
      <alignment horizontal="center" vertical="center" wrapText="1"/>
    </xf>
    <xf numFmtId="0" fontId="3" fillId="0" borderId="20" xfId="14" applyFont="1" applyBorder="1" applyAlignment="1" applyProtection="1">
      <alignment horizontal="center" vertical="center" wrapText="1"/>
      <protection locked="0"/>
    </xf>
    <xf numFmtId="0" fontId="3" fillId="0" borderId="3" xfId="14" applyFont="1" applyBorder="1" applyAlignment="1" applyProtection="1">
      <alignment horizontal="center" vertical="center" wrapText="1"/>
      <protection locked="0"/>
    </xf>
    <xf numFmtId="0" fontId="3" fillId="0" borderId="38" xfId="14" applyFont="1" applyBorder="1" applyAlignment="1" applyProtection="1">
      <alignment horizontal="center" vertical="center" wrapText="1"/>
      <protection locked="0"/>
    </xf>
    <xf numFmtId="0" fontId="3" fillId="0" borderId="35" xfId="14" applyFont="1" applyBorder="1" applyAlignment="1" applyProtection="1">
      <alignment horizontal="center" vertical="center" wrapText="1"/>
      <protection locked="0"/>
    </xf>
    <xf numFmtId="0" fontId="3" fillId="0" borderId="33" xfId="14" applyFont="1" applyBorder="1" applyAlignment="1" applyProtection="1">
      <alignment horizontal="center" vertical="center" wrapText="1"/>
      <protection locked="0"/>
    </xf>
    <xf numFmtId="0" fontId="3" fillId="0" borderId="36" xfId="14" applyFont="1" applyBorder="1" applyAlignment="1" applyProtection="1">
      <alignment horizontal="center" vertical="center" wrapText="1"/>
      <protection locked="0"/>
    </xf>
    <xf numFmtId="49" fontId="13" fillId="0" borderId="16" xfId="14" applyNumberFormat="1" applyFont="1" applyBorder="1" applyAlignment="1">
      <alignment horizontal="center" vertical="center" wrapText="1"/>
    </xf>
    <xf numFmtId="0" fontId="3" fillId="0" borderId="0" xfId="14" applyFont="1" applyFill="1" applyBorder="1" applyAlignment="1">
      <alignment horizontal="left" vertical="top" wrapText="1"/>
    </xf>
    <xf numFmtId="0" fontId="3" fillId="0" borderId="0" xfId="14" applyFont="1" applyFill="1" applyBorder="1" applyAlignment="1">
      <alignment horizontal="center" vertical="top" wrapText="1"/>
    </xf>
    <xf numFmtId="0" fontId="3" fillId="0" borderId="0" xfId="14" applyFont="1" applyFill="1" applyBorder="1" applyAlignment="1">
      <alignment horizontal="center" vertical="center" wrapText="1"/>
    </xf>
    <xf numFmtId="0" fontId="4" fillId="0" borderId="0" xfId="14" applyFont="1" applyFill="1" applyAlignment="1">
      <alignment horizontal="left" vertical="top" wrapText="1"/>
    </xf>
    <xf numFmtId="0" fontId="3" fillId="0" borderId="0" xfId="14" applyFont="1" applyFill="1" applyBorder="1" applyAlignment="1">
      <alignment horizontal="left" vertical="top"/>
    </xf>
    <xf numFmtId="0" fontId="3" fillId="0" borderId="0" xfId="14" applyFont="1" applyFill="1" applyAlignment="1">
      <alignment horizontal="left" vertical="top" wrapText="1"/>
    </xf>
  </cellXfs>
  <cellStyles count="16">
    <cellStyle name="Comma 2" xfId="8"/>
    <cellStyle name="Comma 3" xfId="2"/>
    <cellStyle name="Currency 2" xfId="9"/>
    <cellStyle name="Currency 3" xfId="11"/>
    <cellStyle name="Currency 4" xfId="3"/>
    <cellStyle name="Hyperlink" xfId="15" builtinId="8"/>
    <cellStyle name="Normal" xfId="0" builtinId="0"/>
    <cellStyle name="Normal 2" xfId="6"/>
    <cellStyle name="Normal 2 2" xfId="13"/>
    <cellStyle name="Normal 3" xfId="5"/>
    <cellStyle name="Normal 4" xfId="10"/>
    <cellStyle name="Normal 5" xfId="1"/>
    <cellStyle name="Normal 6" xfId="14"/>
    <cellStyle name="Percent 2" xfId="7"/>
    <cellStyle name="Percent 3" xfId="12"/>
    <cellStyle name="Percent 4" xfId="4"/>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trlProps/ctrlProp1.xml><?xml version="1.0" encoding="utf-8"?>
<formControlPr xmlns="http://schemas.microsoft.com/office/spreadsheetml/2009/9/main" objectType="CheckBox" fmlaLink="C16" lockText="1" noThreeD="1"/>
</file>

<file path=xl/ctrlProps/ctrlProp10.xml><?xml version="1.0" encoding="utf-8"?>
<formControlPr xmlns="http://schemas.microsoft.com/office/spreadsheetml/2009/9/main" objectType="CheckBox" fmlaLink="C26" lockText="1" noThreeD="1"/>
</file>

<file path=xl/ctrlProps/ctrlProp11.xml><?xml version="1.0" encoding="utf-8"?>
<formControlPr xmlns="http://schemas.microsoft.com/office/spreadsheetml/2009/9/main" objectType="CheckBox" fmlaLink="C27" lockText="1" noThreeD="1"/>
</file>

<file path=xl/ctrlProps/ctrlProp12.xml><?xml version="1.0" encoding="utf-8"?>
<formControlPr xmlns="http://schemas.microsoft.com/office/spreadsheetml/2009/9/main" objectType="CheckBox" fmlaLink="C33" lockText="1" noThreeD="1"/>
</file>

<file path=xl/ctrlProps/ctrlProp13.xml><?xml version="1.0" encoding="utf-8"?>
<formControlPr xmlns="http://schemas.microsoft.com/office/spreadsheetml/2009/9/main" objectType="CheckBox" fmlaLink="C31" lockText="1" noThreeD="1"/>
</file>

<file path=xl/ctrlProps/ctrlProp14.xml><?xml version="1.0" encoding="utf-8"?>
<formControlPr xmlns="http://schemas.microsoft.com/office/spreadsheetml/2009/9/main" objectType="CheckBox" fmlaLink="C30" lockText="1" noThreeD="1"/>
</file>

<file path=xl/ctrlProps/ctrlProp15.xml><?xml version="1.0" encoding="utf-8"?>
<formControlPr xmlns="http://schemas.microsoft.com/office/spreadsheetml/2009/9/main" objectType="CheckBox" fmlaLink="C28" lockText="1" noThreeD="1"/>
</file>

<file path=xl/ctrlProps/ctrlProp16.xml><?xml version="1.0" encoding="utf-8"?>
<formControlPr xmlns="http://schemas.microsoft.com/office/spreadsheetml/2009/9/main" objectType="CheckBox" fmlaLink="B6" lockText="1" noThreeD="1"/>
</file>

<file path=xl/ctrlProps/ctrlProp17.xml><?xml version="1.0" encoding="utf-8"?>
<formControlPr xmlns="http://schemas.microsoft.com/office/spreadsheetml/2009/9/main" objectType="CheckBox" fmlaLink="$B$7" lockText="1" noThreeD="1"/>
</file>

<file path=xl/ctrlProps/ctrlProp18.xml><?xml version="1.0" encoding="utf-8"?>
<formControlPr xmlns="http://schemas.microsoft.com/office/spreadsheetml/2009/9/main" objectType="CheckBox" fmlaLink="$B$8" lockText="1" noThreeD="1"/>
</file>

<file path=xl/ctrlProps/ctrlProp19.xml><?xml version="1.0" encoding="utf-8"?>
<formControlPr xmlns="http://schemas.microsoft.com/office/spreadsheetml/2009/9/main" objectType="CheckBox" fmlaLink="$B$9" lockText="1" noThreeD="1"/>
</file>

<file path=xl/ctrlProps/ctrlProp2.xml><?xml version="1.0" encoding="utf-8"?>
<formControlPr xmlns="http://schemas.microsoft.com/office/spreadsheetml/2009/9/main" objectType="CheckBox" fmlaLink="C17" lockText="1" noThreeD="1"/>
</file>

<file path=xl/ctrlProps/ctrlProp20.xml><?xml version="1.0" encoding="utf-8"?>
<formControlPr xmlns="http://schemas.microsoft.com/office/spreadsheetml/2009/9/main" objectType="CheckBox" fmlaLink="$B$10" lockText="1" noThreeD="1"/>
</file>

<file path=xl/ctrlProps/ctrlProp21.xml><?xml version="1.0" encoding="utf-8"?>
<formControlPr xmlns="http://schemas.microsoft.com/office/spreadsheetml/2009/9/main" objectType="CheckBox" fmlaLink="$B$11" lockText="1" noThreeD="1"/>
</file>

<file path=xl/ctrlProps/ctrlProp22.xml><?xml version="1.0" encoding="utf-8"?>
<formControlPr xmlns="http://schemas.microsoft.com/office/spreadsheetml/2009/9/main" objectType="CheckBox" fmlaLink="$B$12" lockText="1" noThreeD="1"/>
</file>

<file path=xl/ctrlProps/ctrlProp23.xml><?xml version="1.0" encoding="utf-8"?>
<formControlPr xmlns="http://schemas.microsoft.com/office/spreadsheetml/2009/9/main" objectType="CheckBox" fmlaLink="$B$13" lockText="1" noThreeD="1"/>
</file>

<file path=xl/ctrlProps/ctrlProp24.xml><?xml version="1.0" encoding="utf-8"?>
<formControlPr xmlns="http://schemas.microsoft.com/office/spreadsheetml/2009/9/main" objectType="CheckBox" fmlaLink="$B$14" lockText="1" noThreeD="1"/>
</file>

<file path=xl/ctrlProps/ctrlProp25.xml><?xml version="1.0" encoding="utf-8"?>
<formControlPr xmlns="http://schemas.microsoft.com/office/spreadsheetml/2009/9/main" objectType="CheckBox" fmlaLink="$K$22" lockText="1" noThreeD="1"/>
</file>

<file path=xl/ctrlProps/ctrlProp26.xml><?xml version="1.0" encoding="utf-8"?>
<formControlPr xmlns="http://schemas.microsoft.com/office/spreadsheetml/2009/9/main" objectType="CheckBox" fmlaLink="$H$22" noThreeD="1"/>
</file>

<file path=xl/ctrlProps/ctrlProp27.xml><?xml version="1.0" encoding="utf-8"?>
<formControlPr xmlns="http://schemas.microsoft.com/office/spreadsheetml/2009/9/main" objectType="CheckBox" fmlaLink="$H$6" noThreeD="1"/>
</file>

<file path=xl/ctrlProps/ctrlProp28.xml><?xml version="1.0" encoding="utf-8"?>
<formControlPr xmlns="http://schemas.microsoft.com/office/spreadsheetml/2009/9/main" objectType="CheckBox" fmlaLink="$J$18" noThreeD="1"/>
</file>

<file path=xl/ctrlProps/ctrlProp29.xml><?xml version="1.0" encoding="utf-8"?>
<formControlPr xmlns="http://schemas.microsoft.com/office/spreadsheetml/2009/9/main" objectType="Radio" checked="Checked" firstButton="1" fmlaLink="$J$23" lockText="1" noThreeD="1"/>
</file>

<file path=xl/ctrlProps/ctrlProp3.xml><?xml version="1.0" encoding="utf-8"?>
<formControlPr xmlns="http://schemas.microsoft.com/office/spreadsheetml/2009/9/main" objectType="CheckBox" fmlaLink="C18" lockText="1" noThreeD="1"/>
</file>

<file path=xl/ctrlProps/ctrlProp30.xml><?xml version="1.0" encoding="utf-8"?>
<formControlPr xmlns="http://schemas.microsoft.com/office/spreadsheetml/2009/9/main" objectType="Radio"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firstButton="1" fmlaLink="$J$6" lockText="1" noThreeD="1"/>
</file>

<file path=xl/ctrlProps/ctrlProp33.xml><?xml version="1.0" encoding="utf-8"?>
<formControlPr xmlns="http://schemas.microsoft.com/office/spreadsheetml/2009/9/main" objectType="Radio" lockText="1" noThreeD="1"/>
</file>

<file path=xl/ctrlProps/ctrlProp34.xml><?xml version="1.0" encoding="utf-8"?>
<formControlPr xmlns="http://schemas.microsoft.com/office/spreadsheetml/2009/9/main" objectType="Radio" lockText="1" noThreeD="1"/>
</file>

<file path=xl/ctrlProps/ctrlProp35.xml><?xml version="1.0" encoding="utf-8"?>
<formControlPr xmlns="http://schemas.microsoft.com/office/spreadsheetml/2009/9/main" objectType="Radio" lockText="1" noThreeD="1"/>
</file>

<file path=xl/ctrlProps/ctrlProp36.xml><?xml version="1.0" encoding="utf-8"?>
<formControlPr xmlns="http://schemas.microsoft.com/office/spreadsheetml/2009/9/main" objectType="Radio" lockText="1" noThreeD="1"/>
</file>

<file path=xl/ctrlProps/ctrlProp37.xml><?xml version="1.0" encoding="utf-8"?>
<formControlPr xmlns="http://schemas.microsoft.com/office/spreadsheetml/2009/9/main" objectType="Radio" checked="Checked" lockText="1" noThreeD="1"/>
</file>

<file path=xl/ctrlProps/ctrlProp38.xml><?xml version="1.0" encoding="utf-8"?>
<formControlPr xmlns="http://schemas.microsoft.com/office/spreadsheetml/2009/9/main" objectType="CheckBox" fmlaLink="$I$14" lockText="1" noThreeD="1"/>
</file>

<file path=xl/ctrlProps/ctrlProp39.xml><?xml version="1.0" encoding="utf-8"?>
<formControlPr xmlns="http://schemas.microsoft.com/office/spreadsheetml/2009/9/main" objectType="CheckBox" fmlaLink="$I$28" lockText="1" noThreeD="1"/>
</file>

<file path=xl/ctrlProps/ctrlProp4.xml><?xml version="1.0" encoding="utf-8"?>
<formControlPr xmlns="http://schemas.microsoft.com/office/spreadsheetml/2009/9/main" objectType="CheckBox" fmlaLink="C19" lockText="1" noThreeD="1"/>
</file>

<file path=xl/ctrlProps/ctrlProp40.xml><?xml version="1.0" encoding="utf-8"?>
<formControlPr xmlns="http://schemas.microsoft.com/office/spreadsheetml/2009/9/main" objectType="CheckBox" fmlaLink="$I$31" lockText="1" noThreeD="1"/>
</file>

<file path=xl/ctrlProps/ctrlProp41.xml><?xml version="1.0" encoding="utf-8"?>
<formControlPr xmlns="http://schemas.microsoft.com/office/spreadsheetml/2009/9/main" objectType="CheckBox" fmlaLink="$I$31" noThreeD="1"/>
</file>

<file path=xl/ctrlProps/ctrlProp42.xml><?xml version="1.0" encoding="utf-8"?>
<formControlPr xmlns="http://schemas.microsoft.com/office/spreadsheetml/2009/9/main" objectType="CheckBox" fmlaLink="$L$15" noThreeD="1"/>
</file>

<file path=xl/ctrlProps/ctrlProp43.xml><?xml version="1.0" encoding="utf-8"?>
<formControlPr xmlns="http://schemas.microsoft.com/office/spreadsheetml/2009/9/main" objectType="GBox" noThreeD="1"/>
</file>

<file path=xl/ctrlProps/ctrlProp44.xml><?xml version="1.0" encoding="utf-8"?>
<formControlPr xmlns="http://schemas.microsoft.com/office/spreadsheetml/2009/9/main" objectType="Radio" firstButton="1" fmlaLink="$J$20" lockText="1" noThreeD="1"/>
</file>

<file path=xl/ctrlProps/ctrlProp45.xml><?xml version="1.0" encoding="utf-8"?>
<formControlPr xmlns="http://schemas.microsoft.com/office/spreadsheetml/2009/9/main" objectType="Radio" lockText="1" noThreeD="1"/>
</file>

<file path=xl/ctrlProps/ctrlProp46.xml><?xml version="1.0" encoding="utf-8"?>
<formControlPr xmlns="http://schemas.microsoft.com/office/spreadsheetml/2009/9/main" objectType="Radio" lockText="1" noThreeD="1"/>
</file>

<file path=xl/ctrlProps/ctrlProp47.xml><?xml version="1.0" encoding="utf-8"?>
<formControlPr xmlns="http://schemas.microsoft.com/office/spreadsheetml/2009/9/main" objectType="Radio" lockText="1" noThreeD="1"/>
</file>

<file path=xl/ctrlProps/ctrlProp48.xml><?xml version="1.0" encoding="utf-8"?>
<formControlPr xmlns="http://schemas.microsoft.com/office/spreadsheetml/2009/9/main" objectType="Radio" checked="Checked" lockText="1" noThreeD="1"/>
</file>

<file path=xl/ctrlProps/ctrlProp49.xml><?xml version="1.0" encoding="utf-8"?>
<formControlPr xmlns="http://schemas.microsoft.com/office/spreadsheetml/2009/9/main" objectType="GBox" noThreeD="1"/>
</file>

<file path=xl/ctrlProps/ctrlProp5.xml><?xml version="1.0" encoding="utf-8"?>
<formControlPr xmlns="http://schemas.microsoft.com/office/spreadsheetml/2009/9/main" objectType="CheckBox" fmlaLink="C20" lockText="1" noThreeD="1"/>
</file>

<file path=xl/ctrlProps/ctrlProp50.xml><?xml version="1.0" encoding="utf-8"?>
<formControlPr xmlns="http://schemas.microsoft.com/office/spreadsheetml/2009/9/main" objectType="Radio" firstButton="1" fmlaLink="$J$21" lockText="1" noThreeD="1"/>
</file>

<file path=xl/ctrlProps/ctrlProp51.xml><?xml version="1.0" encoding="utf-8"?>
<formControlPr xmlns="http://schemas.microsoft.com/office/spreadsheetml/2009/9/main" objectType="Radio" lockText="1" noThreeD="1"/>
</file>

<file path=xl/ctrlProps/ctrlProp52.xml><?xml version="1.0" encoding="utf-8"?>
<formControlPr xmlns="http://schemas.microsoft.com/office/spreadsheetml/2009/9/main" objectType="Radio" lockText="1" noThreeD="1"/>
</file>

<file path=xl/ctrlProps/ctrlProp53.xml><?xml version="1.0" encoding="utf-8"?>
<formControlPr xmlns="http://schemas.microsoft.com/office/spreadsheetml/2009/9/main" objectType="Radio" lockText="1" noThreeD="1"/>
</file>

<file path=xl/ctrlProps/ctrlProp54.xml><?xml version="1.0" encoding="utf-8"?>
<formControlPr xmlns="http://schemas.microsoft.com/office/spreadsheetml/2009/9/main" objectType="Radio" checked="Checked" lockText="1" noThreeD="1"/>
</file>

<file path=xl/ctrlProps/ctrlProp55.xml><?xml version="1.0" encoding="utf-8"?>
<formControlPr xmlns="http://schemas.microsoft.com/office/spreadsheetml/2009/9/main" objectType="GBox" noThreeD="1"/>
</file>

<file path=xl/ctrlProps/ctrlProp56.xml><?xml version="1.0" encoding="utf-8"?>
<formControlPr xmlns="http://schemas.microsoft.com/office/spreadsheetml/2009/9/main" objectType="Radio" firstButton="1" fmlaLink="$J$22" lockText="1" noThreeD="1"/>
</file>

<file path=xl/ctrlProps/ctrlProp57.xml><?xml version="1.0" encoding="utf-8"?>
<formControlPr xmlns="http://schemas.microsoft.com/office/spreadsheetml/2009/9/main" objectType="Radio" lockText="1" noThreeD="1"/>
</file>

<file path=xl/ctrlProps/ctrlProp58.xml><?xml version="1.0" encoding="utf-8"?>
<formControlPr xmlns="http://schemas.microsoft.com/office/spreadsheetml/2009/9/main" objectType="Radio" lockText="1" noThreeD="1"/>
</file>

<file path=xl/ctrlProps/ctrlProp59.xml><?xml version="1.0" encoding="utf-8"?>
<formControlPr xmlns="http://schemas.microsoft.com/office/spreadsheetml/2009/9/main" objectType="Radio" lockText="1" noThreeD="1"/>
</file>

<file path=xl/ctrlProps/ctrlProp6.xml><?xml version="1.0" encoding="utf-8"?>
<formControlPr xmlns="http://schemas.microsoft.com/office/spreadsheetml/2009/9/main" objectType="CheckBox" fmlaLink="C21" lockText="1" noThreeD="1"/>
</file>

<file path=xl/ctrlProps/ctrlProp60.xml><?xml version="1.0" encoding="utf-8"?>
<formControlPr xmlns="http://schemas.microsoft.com/office/spreadsheetml/2009/9/main" objectType="Radio" checked="Checked" lockText="1" noThreeD="1"/>
</file>

<file path=xl/ctrlProps/ctrlProp61.xml><?xml version="1.0" encoding="utf-8"?>
<formControlPr xmlns="http://schemas.microsoft.com/office/spreadsheetml/2009/9/main" objectType="CheckBox" fmlaLink="$K$20" noThreeD="1"/>
</file>

<file path=xl/ctrlProps/ctrlProp62.xml><?xml version="1.0" encoding="utf-8"?>
<formControlPr xmlns="http://schemas.microsoft.com/office/spreadsheetml/2009/9/main" objectType="CheckBox" fmlaLink="$F$4" noThreeD="1"/>
</file>

<file path=xl/ctrlProps/ctrlProp63.xml><?xml version="1.0" encoding="utf-8"?>
<formControlPr xmlns="http://schemas.microsoft.com/office/spreadsheetml/2009/9/main" objectType="CheckBox" fmlaLink="$I$22" noThreeD="1"/>
</file>

<file path=xl/ctrlProps/ctrlProp64.xml><?xml version="1.0" encoding="utf-8"?>
<formControlPr xmlns="http://schemas.microsoft.com/office/spreadsheetml/2009/9/main" objectType="CheckBox" fmlaLink="$L$13" noThreeD="1"/>
</file>

<file path=xl/ctrlProps/ctrlProp65.xml><?xml version="1.0" encoding="utf-8"?>
<formControlPr xmlns="http://schemas.microsoft.com/office/spreadsheetml/2009/9/main" objectType="CheckBox" fmlaLink="$L$19" noThreeD="1"/>
</file>

<file path=xl/ctrlProps/ctrlProp66.xml><?xml version="1.0" encoding="utf-8"?>
<formControlPr xmlns="http://schemas.microsoft.com/office/spreadsheetml/2009/9/main" objectType="CheckBox" fmlaLink="$I$9" noThreeD="1"/>
</file>

<file path=xl/ctrlProps/ctrlProp67.xml><?xml version="1.0" encoding="utf-8"?>
<formControlPr xmlns="http://schemas.microsoft.com/office/spreadsheetml/2009/9/main" objectType="CheckBox" fmlaLink="$I$18" noThreeD="1"/>
</file>

<file path=xl/ctrlProps/ctrlProp68.xml><?xml version="1.0" encoding="utf-8"?>
<formControlPr xmlns="http://schemas.microsoft.com/office/spreadsheetml/2009/9/main" objectType="CheckBox" fmlaLink="$I$25" noThreeD="1"/>
</file>

<file path=xl/ctrlProps/ctrlProp69.xml><?xml version="1.0" encoding="utf-8"?>
<formControlPr xmlns="http://schemas.microsoft.com/office/spreadsheetml/2009/9/main" objectType="CheckBox" fmlaLink="$I$13" noThreeD="1"/>
</file>

<file path=xl/ctrlProps/ctrlProp7.xml><?xml version="1.0" encoding="utf-8"?>
<formControlPr xmlns="http://schemas.microsoft.com/office/spreadsheetml/2009/9/main" objectType="CheckBox" fmlaLink="C22" lockText="1" noThreeD="1"/>
</file>

<file path=xl/ctrlProps/ctrlProp70.xml><?xml version="1.0" encoding="utf-8"?>
<formControlPr xmlns="http://schemas.microsoft.com/office/spreadsheetml/2009/9/main" objectType="CheckBox" fmlaLink="$I$19" noThreeD="1"/>
</file>

<file path=xl/ctrlProps/ctrlProp8.xml><?xml version="1.0" encoding="utf-8"?>
<formControlPr xmlns="http://schemas.microsoft.com/office/spreadsheetml/2009/9/main" objectType="CheckBox" fmlaLink="C23" lockText="1" noThreeD="1"/>
</file>

<file path=xl/ctrlProps/ctrlProp9.xml><?xml version="1.0" encoding="utf-8"?>
<formControlPr xmlns="http://schemas.microsoft.com/office/spreadsheetml/2009/9/main" objectType="CheckBox" fmlaLink="C25"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133350</xdr:colOff>
          <xdr:row>15</xdr:row>
          <xdr:rowOff>76200</xdr:rowOff>
        </xdr:from>
        <xdr:to>
          <xdr:col>2</xdr:col>
          <xdr:colOff>123825</xdr:colOff>
          <xdr:row>16</xdr:row>
          <xdr:rowOff>38100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15</xdr:row>
          <xdr:rowOff>238125</xdr:rowOff>
        </xdr:from>
        <xdr:to>
          <xdr:col>2</xdr:col>
          <xdr:colOff>123825</xdr:colOff>
          <xdr:row>17</xdr:row>
          <xdr:rowOff>38100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16</xdr:row>
          <xdr:rowOff>142875</xdr:rowOff>
        </xdr:from>
        <xdr:to>
          <xdr:col>2</xdr:col>
          <xdr:colOff>123825</xdr:colOff>
          <xdr:row>18</xdr:row>
          <xdr:rowOff>38100</xdr:rowOff>
        </xdr:to>
        <xdr:sp macro="" textlink="">
          <xdr:nvSpPr>
            <xdr:cNvPr id="1033" name="Check Box 9" hidden="1">
              <a:extLst>
                <a:ext uri="{63B3BB69-23CF-44E3-9099-C40C66FF867C}">
                  <a14:compatExt spid="_x0000_s1033"/>
                </a:ext>
                <a:ext uri="{FF2B5EF4-FFF2-40B4-BE49-F238E27FC236}">
                  <a16:creationId xmlns:a16="http://schemas.microsoft.com/office/drawing/2014/main" id="{00000000-0008-0000-0000-000009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17</xdr:row>
          <xdr:rowOff>142875</xdr:rowOff>
        </xdr:from>
        <xdr:to>
          <xdr:col>2</xdr:col>
          <xdr:colOff>123825</xdr:colOff>
          <xdr:row>19</xdr:row>
          <xdr:rowOff>38100</xdr:rowOff>
        </xdr:to>
        <xdr:sp macro="" textlink="">
          <xdr:nvSpPr>
            <xdr:cNvPr id="1034" name="Check Box 10" hidden="1">
              <a:extLst>
                <a:ext uri="{63B3BB69-23CF-44E3-9099-C40C66FF867C}">
                  <a14:compatExt spid="_x0000_s1034"/>
                </a:ext>
                <a:ext uri="{FF2B5EF4-FFF2-40B4-BE49-F238E27FC236}">
                  <a16:creationId xmlns:a16="http://schemas.microsoft.com/office/drawing/2014/main" id="{00000000-0008-0000-0000-00000A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18</xdr:row>
          <xdr:rowOff>142875</xdr:rowOff>
        </xdr:from>
        <xdr:to>
          <xdr:col>2</xdr:col>
          <xdr:colOff>123825</xdr:colOff>
          <xdr:row>20</xdr:row>
          <xdr:rowOff>38100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19</xdr:row>
          <xdr:rowOff>142875</xdr:rowOff>
        </xdr:from>
        <xdr:to>
          <xdr:col>2</xdr:col>
          <xdr:colOff>123825</xdr:colOff>
          <xdr:row>21</xdr:row>
          <xdr:rowOff>38100</xdr:rowOff>
        </xdr:to>
        <xdr:sp macro="" textlink="">
          <xdr:nvSpPr>
            <xdr:cNvPr id="1036" name="Check Box 12" hidden="1">
              <a:extLst>
                <a:ext uri="{63B3BB69-23CF-44E3-9099-C40C66FF867C}">
                  <a14:compatExt spid="_x0000_s1036"/>
                </a:ext>
                <a:ext uri="{FF2B5EF4-FFF2-40B4-BE49-F238E27FC236}">
                  <a16:creationId xmlns:a16="http://schemas.microsoft.com/office/drawing/2014/main" id="{00000000-0008-0000-0000-00000C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20</xdr:row>
          <xdr:rowOff>142875</xdr:rowOff>
        </xdr:from>
        <xdr:to>
          <xdr:col>2</xdr:col>
          <xdr:colOff>123825</xdr:colOff>
          <xdr:row>22</xdr:row>
          <xdr:rowOff>38100</xdr:rowOff>
        </xdr:to>
        <xdr:sp macro="" textlink="">
          <xdr:nvSpPr>
            <xdr:cNvPr id="1037" name="Check Box 13" hidden="1">
              <a:extLst>
                <a:ext uri="{63B3BB69-23CF-44E3-9099-C40C66FF867C}">
                  <a14:compatExt spid="_x0000_s1037"/>
                </a:ext>
                <a:ext uri="{FF2B5EF4-FFF2-40B4-BE49-F238E27FC236}">
                  <a16:creationId xmlns:a16="http://schemas.microsoft.com/office/drawing/2014/main" id="{00000000-0008-0000-0000-00000D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21</xdr:row>
          <xdr:rowOff>142875</xdr:rowOff>
        </xdr:from>
        <xdr:to>
          <xdr:col>2</xdr:col>
          <xdr:colOff>123825</xdr:colOff>
          <xdr:row>23</xdr:row>
          <xdr:rowOff>38100</xdr:rowOff>
        </xdr:to>
        <xdr:sp macro="" textlink="">
          <xdr:nvSpPr>
            <xdr:cNvPr id="1038" name="Check Box 14" hidden="1">
              <a:extLst>
                <a:ext uri="{63B3BB69-23CF-44E3-9099-C40C66FF867C}">
                  <a14:compatExt spid="_x0000_s1038"/>
                </a:ext>
                <a:ext uri="{FF2B5EF4-FFF2-40B4-BE49-F238E27FC236}">
                  <a16:creationId xmlns:a16="http://schemas.microsoft.com/office/drawing/2014/main" id="{00000000-0008-0000-0000-00000E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23</xdr:row>
          <xdr:rowOff>190500</xdr:rowOff>
        </xdr:from>
        <xdr:to>
          <xdr:col>2</xdr:col>
          <xdr:colOff>123825</xdr:colOff>
          <xdr:row>25</xdr:row>
          <xdr:rowOff>38100</xdr:rowOff>
        </xdr:to>
        <xdr:sp macro="" textlink="">
          <xdr:nvSpPr>
            <xdr:cNvPr id="1039" name="Check Box 15" hidden="1">
              <a:extLst>
                <a:ext uri="{63B3BB69-23CF-44E3-9099-C40C66FF867C}">
                  <a14:compatExt spid="_x0000_s1039"/>
                </a:ext>
                <a:ext uri="{FF2B5EF4-FFF2-40B4-BE49-F238E27FC236}">
                  <a16:creationId xmlns:a16="http://schemas.microsoft.com/office/drawing/2014/main" id="{00000000-0008-0000-0000-00000F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25</xdr:row>
          <xdr:rowOff>9525</xdr:rowOff>
        </xdr:from>
        <xdr:to>
          <xdr:col>2</xdr:col>
          <xdr:colOff>123825</xdr:colOff>
          <xdr:row>25</xdr:row>
          <xdr:rowOff>152400</xdr:rowOff>
        </xdr:to>
        <xdr:sp macro="" textlink="">
          <xdr:nvSpPr>
            <xdr:cNvPr id="1040" name="Check Box 16" hidden="1">
              <a:extLst>
                <a:ext uri="{63B3BB69-23CF-44E3-9099-C40C66FF867C}">
                  <a14:compatExt spid="_x0000_s1040"/>
                </a:ext>
                <a:ext uri="{FF2B5EF4-FFF2-40B4-BE49-F238E27FC236}">
                  <a16:creationId xmlns:a16="http://schemas.microsoft.com/office/drawing/2014/main" id="{00000000-0008-0000-0000-000010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25</xdr:row>
          <xdr:rowOff>142875</xdr:rowOff>
        </xdr:from>
        <xdr:to>
          <xdr:col>2</xdr:col>
          <xdr:colOff>123825</xdr:colOff>
          <xdr:row>27</xdr:row>
          <xdr:rowOff>38100</xdr:rowOff>
        </xdr:to>
        <xdr:sp macro="" textlink="">
          <xdr:nvSpPr>
            <xdr:cNvPr id="1041" name="Check Box 17" hidden="1">
              <a:extLst>
                <a:ext uri="{63B3BB69-23CF-44E3-9099-C40C66FF867C}">
                  <a14:compatExt spid="_x0000_s1041"/>
                </a:ext>
                <a:ext uri="{FF2B5EF4-FFF2-40B4-BE49-F238E27FC236}">
                  <a16:creationId xmlns:a16="http://schemas.microsoft.com/office/drawing/2014/main" id="{00000000-0008-0000-0000-00001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31</xdr:row>
          <xdr:rowOff>133350</xdr:rowOff>
        </xdr:from>
        <xdr:to>
          <xdr:col>2</xdr:col>
          <xdr:colOff>123825</xdr:colOff>
          <xdr:row>33</xdr:row>
          <xdr:rowOff>28575</xdr:rowOff>
        </xdr:to>
        <xdr:sp macro="" textlink="">
          <xdr:nvSpPr>
            <xdr:cNvPr id="1042" name="Check Box 18" hidden="1">
              <a:extLst>
                <a:ext uri="{63B3BB69-23CF-44E3-9099-C40C66FF867C}">
                  <a14:compatExt spid="_x0000_s1042"/>
                </a:ext>
                <a:ext uri="{FF2B5EF4-FFF2-40B4-BE49-F238E27FC236}">
                  <a16:creationId xmlns:a16="http://schemas.microsoft.com/office/drawing/2014/main" id="{00000000-0008-0000-0000-00001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29</xdr:row>
          <xdr:rowOff>142875</xdr:rowOff>
        </xdr:from>
        <xdr:to>
          <xdr:col>2</xdr:col>
          <xdr:colOff>123825</xdr:colOff>
          <xdr:row>31</xdr:row>
          <xdr:rowOff>38100</xdr:rowOff>
        </xdr:to>
        <xdr:sp macro="" textlink="">
          <xdr:nvSpPr>
            <xdr:cNvPr id="1043" name="Check Box 19" hidden="1">
              <a:extLst>
                <a:ext uri="{63B3BB69-23CF-44E3-9099-C40C66FF867C}">
                  <a14:compatExt spid="_x0000_s1043"/>
                </a:ext>
                <a:ext uri="{FF2B5EF4-FFF2-40B4-BE49-F238E27FC236}">
                  <a16:creationId xmlns:a16="http://schemas.microsoft.com/office/drawing/2014/main" id="{00000000-0008-0000-0000-00001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28</xdr:row>
          <xdr:rowOff>142875</xdr:rowOff>
        </xdr:from>
        <xdr:to>
          <xdr:col>2</xdr:col>
          <xdr:colOff>123825</xdr:colOff>
          <xdr:row>30</xdr:row>
          <xdr:rowOff>38100</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00000000-0008-0000-0000-00001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133350</xdr:colOff>
          <xdr:row>26</xdr:row>
          <xdr:rowOff>142875</xdr:rowOff>
        </xdr:from>
        <xdr:to>
          <xdr:col>2</xdr:col>
          <xdr:colOff>123825</xdr:colOff>
          <xdr:row>28</xdr:row>
          <xdr:rowOff>38100</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00000000-0008-0000-0000-00001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7</a:t>
              </a:r>
            </a:p>
          </xdr:txBody>
        </xdr:sp>
        <xdr:clientData/>
      </xdr:twoCellAnchor>
    </mc:Choice>
    <mc:Fallback/>
  </mc:AlternateContent>
</xdr:wsDr>
</file>

<file path=xl/drawings/drawing10.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438150</xdr:colOff>
          <xdr:row>3</xdr:row>
          <xdr:rowOff>504825</xdr:rowOff>
        </xdr:from>
        <xdr:to>
          <xdr:col>4</xdr:col>
          <xdr:colOff>1438275</xdr:colOff>
          <xdr:row>4</xdr:row>
          <xdr:rowOff>47625</xdr:rowOff>
        </xdr:to>
        <xdr:sp macro="" textlink="">
          <xdr:nvSpPr>
            <xdr:cNvPr id="10241" name="Check Box 1" hidden="1">
              <a:extLst>
                <a:ext uri="{63B3BB69-23CF-44E3-9099-C40C66FF867C}">
                  <a14:compatExt spid="_x0000_s10241"/>
                </a:ext>
                <a:ext uri="{FF2B5EF4-FFF2-40B4-BE49-F238E27FC236}">
                  <a16:creationId xmlns:a16="http://schemas.microsoft.com/office/drawing/2014/main" id="{00000000-0008-0000-0900-0000012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this applies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409575</xdr:colOff>
          <xdr:row>22</xdr:row>
          <xdr:rowOff>219075</xdr:rowOff>
        </xdr:from>
        <xdr:to>
          <xdr:col>4</xdr:col>
          <xdr:colOff>1924050</xdr:colOff>
          <xdr:row>22</xdr:row>
          <xdr:rowOff>438150</xdr:rowOff>
        </xdr:to>
        <xdr:sp macro="" textlink="">
          <xdr:nvSpPr>
            <xdr:cNvPr id="10242" name="Check Box 2" hidden="1">
              <a:extLst>
                <a:ext uri="{63B3BB69-23CF-44E3-9099-C40C66FF867C}">
                  <a14:compatExt spid="_x0000_s102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this applies</a:t>
              </a:r>
            </a:p>
          </xdr:txBody>
        </xdr:sp>
        <xdr:clientData/>
      </xdr:twoCellAnchor>
    </mc:Choice>
    <mc:Fallback/>
  </mc:AlternateContent>
</xdr:wsDr>
</file>

<file path=xl/drawings/drawing1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466725</xdr:colOff>
          <xdr:row>12</xdr:row>
          <xdr:rowOff>514350</xdr:rowOff>
        </xdr:from>
        <xdr:to>
          <xdr:col>5</xdr:col>
          <xdr:colOff>285750</xdr:colOff>
          <xdr:row>13</xdr:row>
          <xdr:rowOff>95250</xdr:rowOff>
        </xdr:to>
        <xdr:sp macro="" textlink="">
          <xdr:nvSpPr>
            <xdr:cNvPr id="13313" name="Check Box 1" hidden="1">
              <a:extLst>
                <a:ext uri="{63B3BB69-23CF-44E3-9099-C40C66FF867C}">
                  <a14:compatExt spid="_x0000_s13313"/>
                </a:ext>
                <a:ext uri="{FF2B5EF4-FFF2-40B4-BE49-F238E27FC236}">
                  <a16:creationId xmlns:a16="http://schemas.microsoft.com/office/drawing/2014/main" id="{00000000-0008-0000-0C00-000001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this applies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466725</xdr:colOff>
          <xdr:row>18</xdr:row>
          <xdr:rowOff>514350</xdr:rowOff>
        </xdr:from>
        <xdr:to>
          <xdr:col>5</xdr:col>
          <xdr:colOff>285750</xdr:colOff>
          <xdr:row>18</xdr:row>
          <xdr:rowOff>733425</xdr:rowOff>
        </xdr:to>
        <xdr:sp macro="" textlink="">
          <xdr:nvSpPr>
            <xdr:cNvPr id="13314" name="Check Box 2" hidden="1">
              <a:extLst>
                <a:ext uri="{63B3BB69-23CF-44E3-9099-C40C66FF867C}">
                  <a14:compatExt spid="_x0000_s13314"/>
                </a:ext>
                <a:ext uri="{FF2B5EF4-FFF2-40B4-BE49-F238E27FC236}">
                  <a16:creationId xmlns:a16="http://schemas.microsoft.com/office/drawing/2014/main" id="{00000000-0008-0000-0C00-0000023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this applies</a:t>
              </a:r>
            </a:p>
          </xdr:txBody>
        </xdr:sp>
        <xdr:clientData/>
      </xdr:twoCellAnchor>
    </mc:Choice>
    <mc:Fallback/>
  </mc:AlternateContent>
</xdr:wsDr>
</file>

<file path=xl/drawings/drawing1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238125</xdr:colOff>
          <xdr:row>8</xdr:row>
          <xdr:rowOff>57150</xdr:rowOff>
        </xdr:from>
        <xdr:to>
          <xdr:col>4</xdr:col>
          <xdr:colOff>1143000</xdr:colOff>
          <xdr:row>8</xdr:row>
          <xdr:rowOff>276225</xdr:rowOff>
        </xdr:to>
        <xdr:sp macro="" textlink="">
          <xdr:nvSpPr>
            <xdr:cNvPr id="14337" name="Check Box 1" hidden="1">
              <a:extLst>
                <a:ext uri="{63B3BB69-23CF-44E3-9099-C40C66FF867C}">
                  <a14:compatExt spid="_x0000_s14337"/>
                </a:ext>
                <a:ext uri="{FF2B5EF4-FFF2-40B4-BE49-F238E27FC236}">
                  <a16:creationId xmlns:a16="http://schemas.microsoft.com/office/drawing/2014/main" id="{00000000-0008-0000-0E00-000001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this applies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17</xdr:row>
          <xdr:rowOff>19050</xdr:rowOff>
        </xdr:from>
        <xdr:to>
          <xdr:col>4</xdr:col>
          <xdr:colOff>1143000</xdr:colOff>
          <xdr:row>17</xdr:row>
          <xdr:rowOff>238125</xdr:rowOff>
        </xdr:to>
        <xdr:sp macro="" textlink="">
          <xdr:nvSpPr>
            <xdr:cNvPr id="14338" name="Check Box 2" hidden="1">
              <a:extLst>
                <a:ext uri="{63B3BB69-23CF-44E3-9099-C40C66FF867C}">
                  <a14:compatExt spid="_x0000_s14338"/>
                </a:ext>
                <a:ext uri="{FF2B5EF4-FFF2-40B4-BE49-F238E27FC236}">
                  <a16:creationId xmlns:a16="http://schemas.microsoft.com/office/drawing/2014/main" id="{00000000-0008-0000-0E00-000002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this applies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238125</xdr:colOff>
          <xdr:row>24</xdr:row>
          <xdr:rowOff>66675</xdr:rowOff>
        </xdr:from>
        <xdr:to>
          <xdr:col>4</xdr:col>
          <xdr:colOff>1143000</xdr:colOff>
          <xdr:row>24</xdr:row>
          <xdr:rowOff>285750</xdr:rowOff>
        </xdr:to>
        <xdr:sp macro="" textlink="">
          <xdr:nvSpPr>
            <xdr:cNvPr id="14339" name="Check Box 3" hidden="1">
              <a:extLst>
                <a:ext uri="{63B3BB69-23CF-44E3-9099-C40C66FF867C}">
                  <a14:compatExt spid="_x0000_s14339"/>
                </a:ext>
                <a:ext uri="{FF2B5EF4-FFF2-40B4-BE49-F238E27FC236}">
                  <a16:creationId xmlns:a16="http://schemas.microsoft.com/office/drawing/2014/main" id="{00000000-0008-0000-0E00-0000033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this applies</a:t>
              </a:r>
            </a:p>
          </xdr:txBody>
        </xdr:sp>
        <xdr:clientData/>
      </xdr:twoCellAnchor>
    </mc:Choice>
    <mc:Fallback/>
  </mc:AlternateContent>
</xdr:wsDr>
</file>

<file path=xl/drawings/drawing1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371475</xdr:colOff>
          <xdr:row>11</xdr:row>
          <xdr:rowOff>1019175</xdr:rowOff>
        </xdr:from>
        <xdr:to>
          <xdr:col>4</xdr:col>
          <xdr:colOff>666750</xdr:colOff>
          <xdr:row>12</xdr:row>
          <xdr:rowOff>180975</xdr:rowOff>
        </xdr:to>
        <xdr:sp macro="" textlink="">
          <xdr:nvSpPr>
            <xdr:cNvPr id="15361" name="Check Box 1" hidden="1">
              <a:extLst>
                <a:ext uri="{63B3BB69-23CF-44E3-9099-C40C66FF867C}">
                  <a14:compatExt spid="_x0000_s15361"/>
                </a:ext>
                <a:ext uri="{FF2B5EF4-FFF2-40B4-BE49-F238E27FC236}">
                  <a16:creationId xmlns:a16="http://schemas.microsoft.com/office/drawing/2014/main" id="{00000000-0008-0000-0F00-00000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this applies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371475</xdr:colOff>
          <xdr:row>17</xdr:row>
          <xdr:rowOff>85725</xdr:rowOff>
        </xdr:from>
        <xdr:to>
          <xdr:col>4</xdr:col>
          <xdr:colOff>666750</xdr:colOff>
          <xdr:row>18</xdr:row>
          <xdr:rowOff>19050</xdr:rowOff>
        </xdr:to>
        <xdr:sp macro="" textlink="">
          <xdr:nvSpPr>
            <xdr:cNvPr id="15362" name="Check Box 2" hidden="1">
              <a:extLst>
                <a:ext uri="{63B3BB69-23CF-44E3-9099-C40C66FF867C}">
                  <a14:compatExt spid="_x0000_s15362"/>
                </a:ext>
                <a:ext uri="{FF2B5EF4-FFF2-40B4-BE49-F238E27FC236}">
                  <a16:creationId xmlns:a16="http://schemas.microsoft.com/office/drawing/2014/main" id="{00000000-0008-0000-0F00-00000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this applies</a:t>
              </a:r>
            </a:p>
          </xdr:txBody>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266700</xdr:colOff>
          <xdr:row>5</xdr:row>
          <xdr:rowOff>133350</xdr:rowOff>
        </xdr:from>
        <xdr:to>
          <xdr:col>2</xdr:col>
          <xdr:colOff>28575</xdr:colOff>
          <xdr:row>5</xdr:row>
          <xdr:rowOff>342900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1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6</xdr:row>
          <xdr:rowOff>114300</xdr:rowOff>
        </xdr:from>
        <xdr:to>
          <xdr:col>2</xdr:col>
          <xdr:colOff>28575</xdr:colOff>
          <xdr:row>6</xdr:row>
          <xdr:rowOff>323850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7</xdr:row>
          <xdr:rowOff>152400</xdr:rowOff>
        </xdr:from>
        <xdr:to>
          <xdr:col>2</xdr:col>
          <xdr:colOff>28575</xdr:colOff>
          <xdr:row>7</xdr:row>
          <xdr:rowOff>371475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8</xdr:row>
          <xdr:rowOff>47625</xdr:rowOff>
        </xdr:from>
        <xdr:to>
          <xdr:col>2</xdr:col>
          <xdr:colOff>28575</xdr:colOff>
          <xdr:row>8</xdr:row>
          <xdr:rowOff>257175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9</xdr:row>
          <xdr:rowOff>114300</xdr:rowOff>
        </xdr:from>
        <xdr:to>
          <xdr:col>2</xdr:col>
          <xdr:colOff>28575</xdr:colOff>
          <xdr:row>9</xdr:row>
          <xdr:rowOff>323850</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10</xdr:row>
          <xdr:rowOff>161925</xdr:rowOff>
        </xdr:from>
        <xdr:to>
          <xdr:col>2</xdr:col>
          <xdr:colOff>28575</xdr:colOff>
          <xdr:row>10</xdr:row>
          <xdr:rowOff>371475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11</xdr:row>
          <xdr:rowOff>57150</xdr:rowOff>
        </xdr:from>
        <xdr:to>
          <xdr:col>2</xdr:col>
          <xdr:colOff>28575</xdr:colOff>
          <xdr:row>11</xdr:row>
          <xdr:rowOff>276225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1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12</xdr:row>
          <xdr:rowOff>47625</xdr:rowOff>
        </xdr:from>
        <xdr:to>
          <xdr:col>2</xdr:col>
          <xdr:colOff>28575</xdr:colOff>
          <xdr:row>12</xdr:row>
          <xdr:rowOff>257175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1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266700</xdr:colOff>
          <xdr:row>13</xdr:row>
          <xdr:rowOff>76200</xdr:rowOff>
        </xdr:from>
        <xdr:to>
          <xdr:col>2</xdr:col>
          <xdr:colOff>28575</xdr:colOff>
          <xdr:row>13</xdr:row>
          <xdr:rowOff>295275</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1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Box 7</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504825</xdr:colOff>
          <xdr:row>22</xdr:row>
          <xdr:rowOff>638175</xdr:rowOff>
        </xdr:from>
        <xdr:to>
          <xdr:col>4</xdr:col>
          <xdr:colOff>2019300</xdr:colOff>
          <xdr:row>22</xdr:row>
          <xdr:rowOff>857250</xdr:rowOff>
        </xdr:to>
        <xdr:sp macro="" textlink="">
          <xdr:nvSpPr>
            <xdr:cNvPr id="2059" name="Check Box 11" hidden="1">
              <a:extLst>
                <a:ext uri="{63B3BB69-23CF-44E3-9099-C40C66FF867C}">
                  <a14:compatExt spid="_x0000_s2059"/>
                </a:ext>
                <a:ext uri="{FF2B5EF4-FFF2-40B4-BE49-F238E27FC236}">
                  <a16:creationId xmlns:a16="http://schemas.microsoft.com/office/drawing/2014/main" id="{00000000-0008-0000-0100-00000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this applies</a:t>
              </a:r>
            </a:p>
          </xdr:txBody>
        </xdr:sp>
        <xdr:clientData/>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47625</xdr:colOff>
          <xdr:row>21</xdr:row>
          <xdr:rowOff>533400</xdr:rowOff>
        </xdr:from>
        <xdr:to>
          <xdr:col>3</xdr:col>
          <xdr:colOff>1562100</xdr:colOff>
          <xdr:row>22</xdr:row>
          <xdr:rowOff>28575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this applies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5</xdr:row>
          <xdr:rowOff>9525</xdr:rowOff>
        </xdr:from>
        <xdr:to>
          <xdr:col>3</xdr:col>
          <xdr:colOff>1562100</xdr:colOff>
          <xdr:row>5</xdr:row>
          <xdr:rowOff>228600</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this applies</a:t>
              </a:r>
            </a:p>
          </xdr:txBody>
        </xdr:sp>
        <xdr:clientData/>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57150</xdr:colOff>
          <xdr:row>17</xdr:row>
          <xdr:rowOff>419100</xdr:rowOff>
        </xdr:from>
        <xdr:to>
          <xdr:col>5</xdr:col>
          <xdr:colOff>1571625</xdr:colOff>
          <xdr:row>18</xdr:row>
          <xdr:rowOff>104775</xdr:rowOff>
        </xdr:to>
        <xdr:sp macro="" textlink="">
          <xdr:nvSpPr>
            <xdr:cNvPr id="4097" name="Check Box 1" hidden="1">
              <a:extLst>
                <a:ext uri="{63B3BB69-23CF-44E3-9099-C40C66FF867C}">
                  <a14:compatExt spid="_x0000_s4097"/>
                </a:ext>
                <a:ext uri="{FF2B5EF4-FFF2-40B4-BE49-F238E27FC236}">
                  <a16:creationId xmlns:a16="http://schemas.microsoft.com/office/drawing/2014/main" id="{00000000-0008-0000-0300-000001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this applies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2552700</xdr:colOff>
          <xdr:row>21</xdr:row>
          <xdr:rowOff>19050</xdr:rowOff>
        </xdr:from>
        <xdr:to>
          <xdr:col>7</xdr:col>
          <xdr:colOff>66675</xdr:colOff>
          <xdr:row>22</xdr:row>
          <xdr:rowOff>9525</xdr:rowOff>
        </xdr:to>
        <xdr:sp macro="" textlink="">
          <xdr:nvSpPr>
            <xdr:cNvPr id="4101" name="Option Button 5" hidden="1">
              <a:extLst>
                <a:ext uri="{63B3BB69-23CF-44E3-9099-C40C66FF867C}">
                  <a14:compatExt spid="_x0000_s4101"/>
                </a:ext>
                <a:ext uri="{FF2B5EF4-FFF2-40B4-BE49-F238E27FC236}">
                  <a16:creationId xmlns:a16="http://schemas.microsoft.com/office/drawing/2014/main" id="{00000000-0008-0000-0300-000005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2552700</xdr:colOff>
          <xdr:row>21</xdr:row>
          <xdr:rowOff>228600</xdr:rowOff>
        </xdr:from>
        <xdr:to>
          <xdr:col>7</xdr:col>
          <xdr:colOff>66675</xdr:colOff>
          <xdr:row>23</xdr:row>
          <xdr:rowOff>9525</xdr:rowOff>
        </xdr:to>
        <xdr:sp macro="" textlink="">
          <xdr:nvSpPr>
            <xdr:cNvPr id="4102" name="Option Button 6" hidden="1">
              <a:extLst>
                <a:ext uri="{63B3BB69-23CF-44E3-9099-C40C66FF867C}">
                  <a14:compatExt spid="_x0000_s4102"/>
                </a:ext>
                <a:ext uri="{FF2B5EF4-FFF2-40B4-BE49-F238E27FC236}">
                  <a16:creationId xmlns:a16="http://schemas.microsoft.com/office/drawing/2014/main" id="{00000000-0008-0000-0300-000006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Choose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2552700</xdr:colOff>
          <xdr:row>22</xdr:row>
          <xdr:rowOff>190500</xdr:rowOff>
        </xdr:from>
        <xdr:to>
          <xdr:col>7</xdr:col>
          <xdr:colOff>66675</xdr:colOff>
          <xdr:row>24</xdr:row>
          <xdr:rowOff>0</xdr:rowOff>
        </xdr:to>
        <xdr:sp macro="" textlink="">
          <xdr:nvSpPr>
            <xdr:cNvPr id="4103" name="Option Button 7" hidden="1">
              <a:extLst>
                <a:ext uri="{63B3BB69-23CF-44E3-9099-C40C66FF867C}">
                  <a14:compatExt spid="_x0000_s4103"/>
                </a:ext>
                <a:ext uri="{FF2B5EF4-FFF2-40B4-BE49-F238E27FC236}">
                  <a16:creationId xmlns:a16="http://schemas.microsoft.com/office/drawing/2014/main" id="{00000000-0008-0000-0300-0000071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Choose</a:t>
              </a:r>
            </a:p>
          </xdr:txBody>
        </xdr:sp>
        <xdr:clientData/>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5</xdr:col>
          <xdr:colOff>9525</xdr:colOff>
          <xdr:row>4</xdr:row>
          <xdr:rowOff>180975</xdr:rowOff>
        </xdr:from>
        <xdr:to>
          <xdr:col>5</xdr:col>
          <xdr:colOff>1162050</xdr:colOff>
          <xdr:row>6</xdr:row>
          <xdr:rowOff>0</xdr:rowOff>
        </xdr:to>
        <xdr:sp macro="" textlink="">
          <xdr:nvSpPr>
            <xdr:cNvPr id="5122" name="Option Button 2" hidden="1">
              <a:extLst>
                <a:ext uri="{63B3BB69-23CF-44E3-9099-C40C66FF867C}">
                  <a14:compatExt spid="_x0000_s5122"/>
                </a:ext>
                <a:ext uri="{FF2B5EF4-FFF2-40B4-BE49-F238E27FC236}">
                  <a16:creationId xmlns:a16="http://schemas.microsoft.com/office/drawing/2014/main" id="{00000000-0008-0000-0400-000002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Choose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5</xdr:row>
          <xdr:rowOff>209550</xdr:rowOff>
        </xdr:from>
        <xdr:to>
          <xdr:col>5</xdr:col>
          <xdr:colOff>1209675</xdr:colOff>
          <xdr:row>7</xdr:row>
          <xdr:rowOff>9525</xdr:rowOff>
        </xdr:to>
        <xdr:sp macro="" textlink="">
          <xdr:nvSpPr>
            <xdr:cNvPr id="5123" name="Option Button 3" hidden="1">
              <a:extLst>
                <a:ext uri="{63B3BB69-23CF-44E3-9099-C40C66FF867C}">
                  <a14:compatExt spid="_x0000_s5123"/>
                </a:ext>
                <a:ext uri="{FF2B5EF4-FFF2-40B4-BE49-F238E27FC236}">
                  <a16:creationId xmlns:a16="http://schemas.microsoft.com/office/drawing/2014/main" id="{00000000-0008-0000-0400-000003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Choose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xdr:row>
          <xdr:rowOff>0</xdr:rowOff>
        </xdr:from>
        <xdr:to>
          <xdr:col>5</xdr:col>
          <xdr:colOff>1047750</xdr:colOff>
          <xdr:row>8</xdr:row>
          <xdr:rowOff>19050</xdr:rowOff>
        </xdr:to>
        <xdr:sp macro="" textlink="">
          <xdr:nvSpPr>
            <xdr:cNvPr id="5124" name="Option Button 4" hidden="1">
              <a:extLst>
                <a:ext uri="{63B3BB69-23CF-44E3-9099-C40C66FF867C}">
                  <a14:compatExt spid="_x0000_s5124"/>
                </a:ext>
                <a:ext uri="{FF2B5EF4-FFF2-40B4-BE49-F238E27FC236}">
                  <a16:creationId xmlns:a16="http://schemas.microsoft.com/office/drawing/2014/main" id="{00000000-0008-0000-0400-000004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Choose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7</xdr:row>
          <xdr:rowOff>161925</xdr:rowOff>
        </xdr:from>
        <xdr:to>
          <xdr:col>5</xdr:col>
          <xdr:colOff>1095375</xdr:colOff>
          <xdr:row>9</xdr:row>
          <xdr:rowOff>38100</xdr:rowOff>
        </xdr:to>
        <xdr:sp macro="" textlink="">
          <xdr:nvSpPr>
            <xdr:cNvPr id="5125" name="Option Button 5" hidden="1">
              <a:extLst>
                <a:ext uri="{63B3BB69-23CF-44E3-9099-C40C66FF867C}">
                  <a14:compatExt spid="_x0000_s5125"/>
                </a:ext>
                <a:ext uri="{FF2B5EF4-FFF2-40B4-BE49-F238E27FC236}">
                  <a16:creationId xmlns:a16="http://schemas.microsoft.com/office/drawing/2014/main" id="{00000000-0008-0000-0400-000005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Choose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9</xdr:row>
          <xdr:rowOff>47625</xdr:rowOff>
        </xdr:from>
        <xdr:to>
          <xdr:col>5</xdr:col>
          <xdr:colOff>1038225</xdr:colOff>
          <xdr:row>10</xdr:row>
          <xdr:rowOff>9525</xdr:rowOff>
        </xdr:to>
        <xdr:sp macro="" textlink="">
          <xdr:nvSpPr>
            <xdr:cNvPr id="5126" name="Option Button 6" hidden="1">
              <a:extLst>
                <a:ext uri="{63B3BB69-23CF-44E3-9099-C40C66FF867C}">
                  <a14:compatExt spid="_x0000_s5126"/>
                </a:ext>
                <a:ext uri="{FF2B5EF4-FFF2-40B4-BE49-F238E27FC236}">
                  <a16:creationId xmlns:a16="http://schemas.microsoft.com/office/drawing/2014/main" id="{00000000-0008-0000-0400-000006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Choose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10</xdr:row>
          <xdr:rowOff>28575</xdr:rowOff>
        </xdr:from>
        <xdr:to>
          <xdr:col>5</xdr:col>
          <xdr:colOff>1419225</xdr:colOff>
          <xdr:row>11</xdr:row>
          <xdr:rowOff>76200</xdr:rowOff>
        </xdr:to>
        <xdr:sp macro="" textlink="">
          <xdr:nvSpPr>
            <xdr:cNvPr id="5127" name="Option Button 7" hidden="1">
              <a:extLst>
                <a:ext uri="{63B3BB69-23CF-44E3-9099-C40C66FF867C}">
                  <a14:compatExt spid="_x0000_s5127"/>
                </a:ext>
                <a:ext uri="{FF2B5EF4-FFF2-40B4-BE49-F238E27FC236}">
                  <a16:creationId xmlns:a16="http://schemas.microsoft.com/office/drawing/2014/main" id="{00000000-0008-0000-0400-0000071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N/A</a:t>
              </a:r>
            </a:p>
          </xdr:txBody>
        </xdr:sp>
        <xdr:clientData/>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400050</xdr:colOff>
          <xdr:row>13</xdr:row>
          <xdr:rowOff>9525</xdr:rowOff>
        </xdr:from>
        <xdr:to>
          <xdr:col>4</xdr:col>
          <xdr:colOff>247650</xdr:colOff>
          <xdr:row>13</xdr:row>
          <xdr:rowOff>228600</xdr:rowOff>
        </xdr:to>
        <xdr:sp macro="" textlink="">
          <xdr:nvSpPr>
            <xdr:cNvPr id="6145" name="Check Box 1" hidden="1">
              <a:extLst>
                <a:ext uri="{63B3BB69-23CF-44E3-9099-C40C66FF867C}">
                  <a14:compatExt spid="_x0000_s6145"/>
                </a:ext>
                <a:ext uri="{FF2B5EF4-FFF2-40B4-BE49-F238E27FC236}">
                  <a16:creationId xmlns:a16="http://schemas.microsoft.com/office/drawing/2014/main" id="{00000000-0008-0000-0500-000001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this applies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26</xdr:row>
          <xdr:rowOff>57150</xdr:rowOff>
        </xdr:from>
        <xdr:to>
          <xdr:col>4</xdr:col>
          <xdr:colOff>247650</xdr:colOff>
          <xdr:row>26</xdr:row>
          <xdr:rowOff>276225</xdr:rowOff>
        </xdr:to>
        <xdr:sp macro="" textlink="">
          <xdr:nvSpPr>
            <xdr:cNvPr id="6146" name="Check Box 2" hidden="1">
              <a:extLst>
                <a:ext uri="{63B3BB69-23CF-44E3-9099-C40C66FF867C}">
                  <a14:compatExt spid="_x0000_s6146"/>
                </a:ext>
                <a:ext uri="{FF2B5EF4-FFF2-40B4-BE49-F238E27FC236}">
                  <a16:creationId xmlns:a16="http://schemas.microsoft.com/office/drawing/2014/main" id="{00000000-0008-0000-0500-000002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this applies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400050</xdr:colOff>
          <xdr:row>29</xdr:row>
          <xdr:rowOff>1209675</xdr:rowOff>
        </xdr:from>
        <xdr:to>
          <xdr:col>4</xdr:col>
          <xdr:colOff>247650</xdr:colOff>
          <xdr:row>30</xdr:row>
          <xdr:rowOff>180975</xdr:rowOff>
        </xdr:to>
        <xdr:sp macro="" textlink="">
          <xdr:nvSpPr>
            <xdr:cNvPr id="6147" name="Check Box 3" hidden="1">
              <a:extLst>
                <a:ext uri="{63B3BB69-23CF-44E3-9099-C40C66FF867C}">
                  <a14:compatExt spid="_x0000_s6147"/>
                </a:ext>
                <a:ext uri="{FF2B5EF4-FFF2-40B4-BE49-F238E27FC236}">
                  <a16:creationId xmlns:a16="http://schemas.microsoft.com/office/drawing/2014/main" id="{00000000-0008-0000-0500-0000031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this applies</a:t>
              </a:r>
            </a:p>
          </xdr:txBody>
        </xdr:sp>
        <xdr:clientData/>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104775</xdr:colOff>
          <xdr:row>30</xdr:row>
          <xdr:rowOff>457200</xdr:rowOff>
        </xdr:from>
        <xdr:to>
          <xdr:col>4</xdr:col>
          <xdr:colOff>1619250</xdr:colOff>
          <xdr:row>30</xdr:row>
          <xdr:rowOff>676275</xdr:rowOff>
        </xdr:to>
        <xdr:sp macro="" textlink="">
          <xdr:nvSpPr>
            <xdr:cNvPr id="7169" name="Check Box 1" hidden="1">
              <a:extLst>
                <a:ext uri="{63B3BB69-23CF-44E3-9099-C40C66FF867C}">
                  <a14:compatExt spid="_x0000_s7169"/>
                </a:ext>
                <a:ext uri="{FF2B5EF4-FFF2-40B4-BE49-F238E27FC236}">
                  <a16:creationId xmlns:a16="http://schemas.microsoft.com/office/drawing/2014/main" id="{00000000-0008-0000-06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this applies</a:t>
              </a:r>
            </a:p>
          </xdr:txBody>
        </xdr:sp>
        <xdr:clientData/>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1285875</xdr:colOff>
          <xdr:row>14</xdr:row>
          <xdr:rowOff>57150</xdr:rowOff>
        </xdr:from>
        <xdr:to>
          <xdr:col>5</xdr:col>
          <xdr:colOff>628650</xdr:colOff>
          <xdr:row>14</xdr:row>
          <xdr:rowOff>276225</xdr:rowOff>
        </xdr:to>
        <xdr:sp macro="" textlink="">
          <xdr:nvSpPr>
            <xdr:cNvPr id="8193" name="Check Box 1" hidden="1">
              <a:extLst>
                <a:ext uri="{63B3BB69-23CF-44E3-9099-C40C66FF867C}">
                  <a14:compatExt spid="_x0000_s8193"/>
                </a:ext>
                <a:ext uri="{FF2B5EF4-FFF2-40B4-BE49-F238E27FC236}">
                  <a16:creationId xmlns:a16="http://schemas.microsoft.com/office/drawing/2014/main" id="{00000000-0008-0000-0700-00000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this applies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18</xdr:row>
          <xdr:rowOff>9525</xdr:rowOff>
        </xdr:from>
        <xdr:to>
          <xdr:col>5</xdr:col>
          <xdr:colOff>0</xdr:colOff>
          <xdr:row>23</xdr:row>
          <xdr:rowOff>314325</xdr:rowOff>
        </xdr:to>
        <xdr:sp macro="" textlink="">
          <xdr:nvSpPr>
            <xdr:cNvPr id="8234" name="Group Box 42" hidden="1">
              <a:extLst>
                <a:ext uri="{63B3BB69-23CF-44E3-9099-C40C66FF867C}">
                  <a14:compatExt spid="_x0000_s8234"/>
                </a:ext>
                <a:ext uri="{FF2B5EF4-FFF2-40B4-BE49-F238E27FC236}">
                  <a16:creationId xmlns:a16="http://schemas.microsoft.com/office/drawing/2014/main" id="{00000000-0008-0000-0700-00002A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19</xdr:row>
          <xdr:rowOff>142875</xdr:rowOff>
        </xdr:from>
        <xdr:to>
          <xdr:col>4</xdr:col>
          <xdr:colOff>685800</xdr:colOff>
          <xdr:row>19</xdr:row>
          <xdr:rowOff>295275</xdr:rowOff>
        </xdr:to>
        <xdr:sp macro="" textlink="">
          <xdr:nvSpPr>
            <xdr:cNvPr id="8235" name="Option Button 43" hidden="1">
              <a:extLst>
                <a:ext uri="{63B3BB69-23CF-44E3-9099-C40C66FF867C}">
                  <a14:compatExt spid="_x0000_s8235"/>
                </a:ext>
                <a:ext uri="{FF2B5EF4-FFF2-40B4-BE49-F238E27FC236}">
                  <a16:creationId xmlns:a16="http://schemas.microsoft.com/office/drawing/2014/main" id="{00000000-0008-0000-0700-00002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Choose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20</xdr:row>
          <xdr:rowOff>142875</xdr:rowOff>
        </xdr:from>
        <xdr:to>
          <xdr:col>4</xdr:col>
          <xdr:colOff>685800</xdr:colOff>
          <xdr:row>20</xdr:row>
          <xdr:rowOff>295275</xdr:rowOff>
        </xdr:to>
        <xdr:sp macro="" textlink="">
          <xdr:nvSpPr>
            <xdr:cNvPr id="8236" name="Option Button 44" hidden="1">
              <a:extLst>
                <a:ext uri="{63B3BB69-23CF-44E3-9099-C40C66FF867C}">
                  <a14:compatExt spid="_x0000_s8236"/>
                </a:ext>
                <a:ext uri="{FF2B5EF4-FFF2-40B4-BE49-F238E27FC236}">
                  <a16:creationId xmlns:a16="http://schemas.microsoft.com/office/drawing/2014/main" id="{00000000-0008-0000-0700-00002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Choose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85725</xdr:colOff>
          <xdr:row>21</xdr:row>
          <xdr:rowOff>133350</xdr:rowOff>
        </xdr:from>
        <xdr:to>
          <xdr:col>4</xdr:col>
          <xdr:colOff>676275</xdr:colOff>
          <xdr:row>21</xdr:row>
          <xdr:rowOff>285750</xdr:rowOff>
        </xdr:to>
        <xdr:sp macro="" textlink="">
          <xdr:nvSpPr>
            <xdr:cNvPr id="8237" name="Option Button 45" hidden="1">
              <a:extLst>
                <a:ext uri="{63B3BB69-23CF-44E3-9099-C40C66FF867C}">
                  <a14:compatExt spid="_x0000_s8237"/>
                </a:ext>
                <a:ext uri="{FF2B5EF4-FFF2-40B4-BE49-F238E27FC236}">
                  <a16:creationId xmlns:a16="http://schemas.microsoft.com/office/drawing/2014/main" id="{00000000-0008-0000-0700-00002D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Choose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22</xdr:row>
          <xdr:rowOff>142875</xdr:rowOff>
        </xdr:from>
        <xdr:to>
          <xdr:col>4</xdr:col>
          <xdr:colOff>685800</xdr:colOff>
          <xdr:row>22</xdr:row>
          <xdr:rowOff>295275</xdr:rowOff>
        </xdr:to>
        <xdr:sp macro="" textlink="">
          <xdr:nvSpPr>
            <xdr:cNvPr id="8238" name="Option Button 46" hidden="1">
              <a:extLst>
                <a:ext uri="{63B3BB69-23CF-44E3-9099-C40C66FF867C}">
                  <a14:compatExt spid="_x0000_s8238"/>
                </a:ext>
                <a:ext uri="{FF2B5EF4-FFF2-40B4-BE49-F238E27FC236}">
                  <a16:creationId xmlns:a16="http://schemas.microsoft.com/office/drawing/2014/main" id="{00000000-0008-0000-0700-00002E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Choose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95250</xdr:colOff>
          <xdr:row>23</xdr:row>
          <xdr:rowOff>142875</xdr:rowOff>
        </xdr:from>
        <xdr:to>
          <xdr:col>4</xdr:col>
          <xdr:colOff>685800</xdr:colOff>
          <xdr:row>23</xdr:row>
          <xdr:rowOff>295275</xdr:rowOff>
        </xdr:to>
        <xdr:sp macro="" textlink="">
          <xdr:nvSpPr>
            <xdr:cNvPr id="8239" name="Option Button 47" hidden="1">
              <a:extLst>
                <a:ext uri="{63B3BB69-23CF-44E3-9099-C40C66FF867C}">
                  <a14:compatExt spid="_x0000_s8239"/>
                </a:ext>
                <a:ext uri="{FF2B5EF4-FFF2-40B4-BE49-F238E27FC236}">
                  <a16:creationId xmlns:a16="http://schemas.microsoft.com/office/drawing/2014/main" id="{00000000-0008-0000-0700-00002F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Choose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9525</xdr:colOff>
          <xdr:row>18</xdr:row>
          <xdr:rowOff>0</xdr:rowOff>
        </xdr:from>
        <xdr:to>
          <xdr:col>6</xdr:col>
          <xdr:colOff>0</xdr:colOff>
          <xdr:row>24</xdr:row>
          <xdr:rowOff>0</xdr:rowOff>
        </xdr:to>
        <xdr:sp macro="" textlink="">
          <xdr:nvSpPr>
            <xdr:cNvPr id="8240" name="Group Box 48" hidden="1">
              <a:extLst>
                <a:ext uri="{63B3BB69-23CF-44E3-9099-C40C66FF867C}">
                  <a14:compatExt spid="_x0000_s8240"/>
                </a:ext>
                <a:ext uri="{FF2B5EF4-FFF2-40B4-BE49-F238E27FC236}">
                  <a16:creationId xmlns:a16="http://schemas.microsoft.com/office/drawing/2014/main" id="{00000000-0008-0000-0700-000030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19</xdr:row>
          <xdr:rowOff>133350</xdr:rowOff>
        </xdr:from>
        <xdr:to>
          <xdr:col>5</xdr:col>
          <xdr:colOff>847725</xdr:colOff>
          <xdr:row>20</xdr:row>
          <xdr:rowOff>0</xdr:rowOff>
        </xdr:to>
        <xdr:sp macro="" textlink="">
          <xdr:nvSpPr>
            <xdr:cNvPr id="8241" name="Option Button 49" hidden="1">
              <a:extLst>
                <a:ext uri="{63B3BB69-23CF-44E3-9099-C40C66FF867C}">
                  <a14:compatExt spid="_x0000_s8241"/>
                </a:ext>
                <a:ext uri="{FF2B5EF4-FFF2-40B4-BE49-F238E27FC236}">
                  <a16:creationId xmlns:a16="http://schemas.microsoft.com/office/drawing/2014/main" id="{00000000-0008-0000-0700-000031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Choose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20</xdr:row>
          <xdr:rowOff>123825</xdr:rowOff>
        </xdr:from>
        <xdr:to>
          <xdr:col>5</xdr:col>
          <xdr:colOff>847725</xdr:colOff>
          <xdr:row>21</xdr:row>
          <xdr:rowOff>28575</xdr:rowOff>
        </xdr:to>
        <xdr:sp macro="" textlink="">
          <xdr:nvSpPr>
            <xdr:cNvPr id="8242" name="Option Button 50" hidden="1">
              <a:extLst>
                <a:ext uri="{63B3BB69-23CF-44E3-9099-C40C66FF867C}">
                  <a14:compatExt spid="_x0000_s8242"/>
                </a:ext>
                <a:ext uri="{FF2B5EF4-FFF2-40B4-BE49-F238E27FC236}">
                  <a16:creationId xmlns:a16="http://schemas.microsoft.com/office/drawing/2014/main" id="{00000000-0008-0000-0700-000032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Choose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21</xdr:row>
          <xdr:rowOff>104775</xdr:rowOff>
        </xdr:from>
        <xdr:to>
          <xdr:col>5</xdr:col>
          <xdr:colOff>847725</xdr:colOff>
          <xdr:row>22</xdr:row>
          <xdr:rowOff>19050</xdr:rowOff>
        </xdr:to>
        <xdr:sp macro="" textlink="">
          <xdr:nvSpPr>
            <xdr:cNvPr id="8243" name="Option Button 51" hidden="1">
              <a:extLst>
                <a:ext uri="{63B3BB69-23CF-44E3-9099-C40C66FF867C}">
                  <a14:compatExt spid="_x0000_s8243"/>
                </a:ext>
                <a:ext uri="{FF2B5EF4-FFF2-40B4-BE49-F238E27FC236}">
                  <a16:creationId xmlns:a16="http://schemas.microsoft.com/office/drawing/2014/main" id="{00000000-0008-0000-0700-000033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Choose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22</xdr:row>
          <xdr:rowOff>104775</xdr:rowOff>
        </xdr:from>
        <xdr:to>
          <xdr:col>5</xdr:col>
          <xdr:colOff>847725</xdr:colOff>
          <xdr:row>23</xdr:row>
          <xdr:rowOff>0</xdr:rowOff>
        </xdr:to>
        <xdr:sp macro="" textlink="">
          <xdr:nvSpPr>
            <xdr:cNvPr id="8244" name="Option Button 52" hidden="1">
              <a:extLst>
                <a:ext uri="{63B3BB69-23CF-44E3-9099-C40C66FF867C}">
                  <a14:compatExt spid="_x0000_s8244"/>
                </a:ext>
                <a:ext uri="{FF2B5EF4-FFF2-40B4-BE49-F238E27FC236}">
                  <a16:creationId xmlns:a16="http://schemas.microsoft.com/office/drawing/2014/main" id="{00000000-0008-0000-0700-000034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Choose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142875</xdr:colOff>
          <xdr:row>23</xdr:row>
          <xdr:rowOff>104775</xdr:rowOff>
        </xdr:from>
        <xdr:to>
          <xdr:col>5</xdr:col>
          <xdr:colOff>847725</xdr:colOff>
          <xdr:row>24</xdr:row>
          <xdr:rowOff>0</xdr:rowOff>
        </xdr:to>
        <xdr:sp macro="" textlink="">
          <xdr:nvSpPr>
            <xdr:cNvPr id="8246" name="Option Button 54" hidden="1">
              <a:extLst>
                <a:ext uri="{63B3BB69-23CF-44E3-9099-C40C66FF867C}">
                  <a14:compatExt spid="_x0000_s8246"/>
                </a:ext>
                <a:ext uri="{FF2B5EF4-FFF2-40B4-BE49-F238E27FC236}">
                  <a16:creationId xmlns:a16="http://schemas.microsoft.com/office/drawing/2014/main" id="{00000000-0008-0000-0700-000036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Choose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17</xdr:row>
          <xdr:rowOff>276225</xdr:rowOff>
        </xdr:from>
        <xdr:to>
          <xdr:col>7</xdr:col>
          <xdr:colOff>9525</xdr:colOff>
          <xdr:row>24</xdr:row>
          <xdr:rowOff>0</xdr:rowOff>
        </xdr:to>
        <xdr:sp macro="" textlink="">
          <xdr:nvSpPr>
            <xdr:cNvPr id="8247" name="Group Box 55" hidden="1">
              <a:extLst>
                <a:ext uri="{63B3BB69-23CF-44E3-9099-C40C66FF867C}">
                  <a14:compatExt spid="_x0000_s8247"/>
                </a:ext>
                <a:ext uri="{FF2B5EF4-FFF2-40B4-BE49-F238E27FC236}">
                  <a16:creationId xmlns:a16="http://schemas.microsoft.com/office/drawing/2014/main" id="{00000000-0008-0000-0700-00003720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19</xdr:row>
          <xdr:rowOff>133350</xdr:rowOff>
        </xdr:from>
        <xdr:to>
          <xdr:col>6</xdr:col>
          <xdr:colOff>933450</xdr:colOff>
          <xdr:row>20</xdr:row>
          <xdr:rowOff>0</xdr:rowOff>
        </xdr:to>
        <xdr:sp macro="" textlink="">
          <xdr:nvSpPr>
            <xdr:cNvPr id="8248" name="Option Button 56" hidden="1">
              <a:extLst>
                <a:ext uri="{63B3BB69-23CF-44E3-9099-C40C66FF867C}">
                  <a14:compatExt spid="_x0000_s8248"/>
                </a:ext>
                <a:ext uri="{FF2B5EF4-FFF2-40B4-BE49-F238E27FC236}">
                  <a16:creationId xmlns:a16="http://schemas.microsoft.com/office/drawing/2014/main" id="{00000000-0008-0000-0700-000038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Choose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20</xdr:row>
          <xdr:rowOff>104775</xdr:rowOff>
        </xdr:from>
        <xdr:to>
          <xdr:col>6</xdr:col>
          <xdr:colOff>933450</xdr:colOff>
          <xdr:row>21</xdr:row>
          <xdr:rowOff>9525</xdr:rowOff>
        </xdr:to>
        <xdr:sp macro="" textlink="">
          <xdr:nvSpPr>
            <xdr:cNvPr id="8249" name="Option Button 57" hidden="1">
              <a:extLst>
                <a:ext uri="{63B3BB69-23CF-44E3-9099-C40C66FF867C}">
                  <a14:compatExt spid="_x0000_s8249"/>
                </a:ext>
                <a:ext uri="{FF2B5EF4-FFF2-40B4-BE49-F238E27FC236}">
                  <a16:creationId xmlns:a16="http://schemas.microsoft.com/office/drawing/2014/main" id="{00000000-0008-0000-0700-000039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Choose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21</xdr:row>
          <xdr:rowOff>104775</xdr:rowOff>
        </xdr:from>
        <xdr:to>
          <xdr:col>6</xdr:col>
          <xdr:colOff>933450</xdr:colOff>
          <xdr:row>22</xdr:row>
          <xdr:rowOff>19050</xdr:rowOff>
        </xdr:to>
        <xdr:sp macro="" textlink="">
          <xdr:nvSpPr>
            <xdr:cNvPr id="8250" name="Option Button 58" hidden="1">
              <a:extLst>
                <a:ext uri="{63B3BB69-23CF-44E3-9099-C40C66FF867C}">
                  <a14:compatExt spid="_x0000_s8250"/>
                </a:ext>
                <a:ext uri="{FF2B5EF4-FFF2-40B4-BE49-F238E27FC236}">
                  <a16:creationId xmlns:a16="http://schemas.microsoft.com/office/drawing/2014/main" id="{00000000-0008-0000-0700-00003A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Choose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22</xdr:row>
          <xdr:rowOff>114300</xdr:rowOff>
        </xdr:from>
        <xdr:to>
          <xdr:col>6</xdr:col>
          <xdr:colOff>933450</xdr:colOff>
          <xdr:row>23</xdr:row>
          <xdr:rowOff>0</xdr:rowOff>
        </xdr:to>
        <xdr:sp macro="" textlink="">
          <xdr:nvSpPr>
            <xdr:cNvPr id="8251" name="Option Button 59" hidden="1">
              <a:extLst>
                <a:ext uri="{63B3BB69-23CF-44E3-9099-C40C66FF867C}">
                  <a14:compatExt spid="_x0000_s8251"/>
                </a:ext>
                <a:ext uri="{FF2B5EF4-FFF2-40B4-BE49-F238E27FC236}">
                  <a16:creationId xmlns:a16="http://schemas.microsoft.com/office/drawing/2014/main" id="{00000000-0008-0000-0700-00003B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Choose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190500</xdr:colOff>
          <xdr:row>23</xdr:row>
          <xdr:rowOff>104775</xdr:rowOff>
        </xdr:from>
        <xdr:to>
          <xdr:col>6</xdr:col>
          <xdr:colOff>933450</xdr:colOff>
          <xdr:row>24</xdr:row>
          <xdr:rowOff>0</xdr:rowOff>
        </xdr:to>
        <xdr:sp macro="" textlink="">
          <xdr:nvSpPr>
            <xdr:cNvPr id="8252" name="Option Button 60" hidden="1">
              <a:extLst>
                <a:ext uri="{63B3BB69-23CF-44E3-9099-C40C66FF867C}">
                  <a14:compatExt spid="_x0000_s8252"/>
                </a:ext>
                <a:ext uri="{FF2B5EF4-FFF2-40B4-BE49-F238E27FC236}">
                  <a16:creationId xmlns:a16="http://schemas.microsoft.com/office/drawing/2014/main" id="{00000000-0008-0000-0700-00003C20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Choose</a:t>
              </a:r>
            </a:p>
          </xdr:txBody>
        </xdr:sp>
        <xdr:clientData/>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638175</xdr:colOff>
          <xdr:row>19</xdr:row>
          <xdr:rowOff>0</xdr:rowOff>
        </xdr:from>
        <xdr:to>
          <xdr:col>4</xdr:col>
          <xdr:colOff>685800</xdr:colOff>
          <xdr:row>19</xdr:row>
          <xdr:rowOff>219075</xdr:rowOff>
        </xdr:to>
        <xdr:sp macro="" textlink="">
          <xdr:nvSpPr>
            <xdr:cNvPr id="9217" name="Check Box 1" hidden="1">
              <a:extLst>
                <a:ext uri="{63B3BB69-23CF-44E3-9099-C40C66FF867C}">
                  <a14:compatExt spid="_x0000_s9217"/>
                </a:ext>
                <a:ext uri="{FF2B5EF4-FFF2-40B4-BE49-F238E27FC236}">
                  <a16:creationId xmlns:a16="http://schemas.microsoft.com/office/drawing/2014/main" id="{00000000-0008-0000-0800-0000012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en-US" sz="800" b="0" i="0" u="none" strike="noStrike" baseline="0">
                  <a:solidFill>
                    <a:srgbClr val="000000"/>
                  </a:solidFill>
                  <a:latin typeface="Segoe UI"/>
                  <a:cs typeface="Segoe UI"/>
                </a:rPr>
                <a:t>Check if this applies</a:t>
              </a:r>
            </a:p>
          </xdr:txBody>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1.xml"/><Relationship Id="rId16" Type="http://schemas.openxmlformats.org/officeDocument/2006/relationships/ctrlProp" Target="../ctrlProps/ctrlProp13.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10.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10.xml"/><Relationship Id="rId1" Type="http://schemas.openxmlformats.org/officeDocument/2006/relationships/printerSettings" Target="../printerSettings/printerSettings10.bin"/><Relationship Id="rId5" Type="http://schemas.openxmlformats.org/officeDocument/2006/relationships/ctrlProp" Target="../ctrlProps/ctrlProp63.xml"/><Relationship Id="rId4" Type="http://schemas.openxmlformats.org/officeDocument/2006/relationships/ctrlProp" Target="../ctrlProps/ctrlProp62.xm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11.xml"/><Relationship Id="rId1" Type="http://schemas.openxmlformats.org/officeDocument/2006/relationships/printerSettings" Target="../printerSettings/printerSettings13.bin"/><Relationship Id="rId5" Type="http://schemas.openxmlformats.org/officeDocument/2006/relationships/ctrlProp" Target="../ctrlProps/ctrlProp65.xml"/><Relationship Id="rId4" Type="http://schemas.openxmlformats.org/officeDocument/2006/relationships/ctrlProp" Target="../ctrlProps/ctrlProp64.xml"/></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12.xml"/><Relationship Id="rId1" Type="http://schemas.openxmlformats.org/officeDocument/2006/relationships/printerSettings" Target="../printerSettings/printerSettings15.bin"/><Relationship Id="rId6" Type="http://schemas.openxmlformats.org/officeDocument/2006/relationships/ctrlProp" Target="../ctrlProps/ctrlProp68.xml"/><Relationship Id="rId5" Type="http://schemas.openxmlformats.org/officeDocument/2006/relationships/ctrlProp" Target="../ctrlProps/ctrlProp67.xml"/><Relationship Id="rId4" Type="http://schemas.openxmlformats.org/officeDocument/2006/relationships/ctrlProp" Target="../ctrlProps/ctrlProp66.xml"/></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13.xml"/><Relationship Id="rId1" Type="http://schemas.openxmlformats.org/officeDocument/2006/relationships/printerSettings" Target="../printerSettings/printerSettings16.bin"/><Relationship Id="rId5" Type="http://schemas.openxmlformats.org/officeDocument/2006/relationships/ctrlProp" Target="../ctrlProps/ctrlProp70.xml"/><Relationship Id="rId4" Type="http://schemas.openxmlformats.org/officeDocument/2006/relationships/ctrlProp" Target="../ctrlProps/ctrlProp69.xml"/></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20.xml"/><Relationship Id="rId13" Type="http://schemas.openxmlformats.org/officeDocument/2006/relationships/ctrlProp" Target="../ctrlProps/ctrlProp25.xml"/><Relationship Id="rId3" Type="http://schemas.openxmlformats.org/officeDocument/2006/relationships/vmlDrawing" Target="../drawings/vmlDrawing2.vml"/><Relationship Id="rId7" Type="http://schemas.openxmlformats.org/officeDocument/2006/relationships/ctrlProp" Target="../ctrlProps/ctrlProp19.xml"/><Relationship Id="rId12" Type="http://schemas.openxmlformats.org/officeDocument/2006/relationships/ctrlProp" Target="../ctrlProps/ctrlProp24.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18.xml"/><Relationship Id="rId11" Type="http://schemas.openxmlformats.org/officeDocument/2006/relationships/ctrlProp" Target="../ctrlProps/ctrlProp23.xml"/><Relationship Id="rId5" Type="http://schemas.openxmlformats.org/officeDocument/2006/relationships/ctrlProp" Target="../ctrlProps/ctrlProp17.xml"/><Relationship Id="rId10" Type="http://schemas.openxmlformats.org/officeDocument/2006/relationships/ctrlProp" Target="../ctrlProps/ctrlProp22.xml"/><Relationship Id="rId4" Type="http://schemas.openxmlformats.org/officeDocument/2006/relationships/ctrlProp" Target="../ctrlProps/ctrlProp16.xml"/><Relationship Id="rId9" Type="http://schemas.openxmlformats.org/officeDocument/2006/relationships/ctrlProp" Target="../ctrlProps/ctrlProp2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5" Type="http://schemas.openxmlformats.org/officeDocument/2006/relationships/ctrlProp" Target="../ctrlProps/ctrlProp27.xml"/><Relationship Id="rId4" Type="http://schemas.openxmlformats.org/officeDocument/2006/relationships/ctrlProp" Target="../ctrlProps/ctrlProp26.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4.vml"/><Relationship Id="rId7" Type="http://schemas.openxmlformats.org/officeDocument/2006/relationships/ctrlProp" Target="../ctrlProps/ctrlProp31.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ctrlProp" Target="../ctrlProps/ctrlProp30.xml"/><Relationship Id="rId5" Type="http://schemas.openxmlformats.org/officeDocument/2006/relationships/ctrlProp" Target="../ctrlProps/ctrlProp29.xml"/><Relationship Id="rId4" Type="http://schemas.openxmlformats.org/officeDocument/2006/relationships/ctrlProp" Target="../ctrlProps/ctrlProp28.xml"/></Relationships>
</file>

<file path=xl/worksheets/_rels/sheet5.xml.rels><?xml version="1.0" encoding="UTF-8" standalone="yes"?>
<Relationships xmlns="http://schemas.openxmlformats.org/package/2006/relationships"><Relationship Id="rId8" Type="http://schemas.openxmlformats.org/officeDocument/2006/relationships/ctrlProp" Target="../ctrlProps/ctrlProp36.xml"/><Relationship Id="rId3" Type="http://schemas.openxmlformats.org/officeDocument/2006/relationships/vmlDrawing" Target="../drawings/vmlDrawing5.vml"/><Relationship Id="rId7" Type="http://schemas.openxmlformats.org/officeDocument/2006/relationships/ctrlProp" Target="../ctrlProps/ctrlProp35.xml"/><Relationship Id="rId2" Type="http://schemas.openxmlformats.org/officeDocument/2006/relationships/drawing" Target="../drawings/drawing5.xml"/><Relationship Id="rId1" Type="http://schemas.openxmlformats.org/officeDocument/2006/relationships/printerSettings" Target="../printerSettings/printerSettings5.bin"/><Relationship Id="rId6" Type="http://schemas.openxmlformats.org/officeDocument/2006/relationships/ctrlProp" Target="../ctrlProps/ctrlProp34.xml"/><Relationship Id="rId5" Type="http://schemas.openxmlformats.org/officeDocument/2006/relationships/ctrlProp" Target="../ctrlProps/ctrlProp33.xml"/><Relationship Id="rId4" Type="http://schemas.openxmlformats.org/officeDocument/2006/relationships/ctrlProp" Target="../ctrlProps/ctrlProp32.xml"/><Relationship Id="rId9" Type="http://schemas.openxmlformats.org/officeDocument/2006/relationships/ctrlProp" Target="../ctrlProps/ctrlProp37.xml"/></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7" Type="http://schemas.openxmlformats.org/officeDocument/2006/relationships/ctrlProp" Target="../ctrlProps/ctrlProp40.xml"/><Relationship Id="rId2" Type="http://schemas.openxmlformats.org/officeDocument/2006/relationships/printerSettings" Target="../printerSettings/printerSettings6.bin"/><Relationship Id="rId1" Type="http://schemas.openxmlformats.org/officeDocument/2006/relationships/hyperlink" Target="https://www.ffiec.gov/census/default.aspx" TargetMode="External"/><Relationship Id="rId6" Type="http://schemas.openxmlformats.org/officeDocument/2006/relationships/ctrlProp" Target="../ctrlProps/ctrlProp39.xml"/><Relationship Id="rId5" Type="http://schemas.openxmlformats.org/officeDocument/2006/relationships/ctrlProp" Target="../ctrlProps/ctrlProp38.xml"/><Relationship Id="rId4" Type="http://schemas.openxmlformats.org/officeDocument/2006/relationships/vmlDrawing" Target="../drawings/vmlDrawing6.v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7.xml"/><Relationship Id="rId1" Type="http://schemas.openxmlformats.org/officeDocument/2006/relationships/printerSettings" Target="../printerSettings/printerSettings7.bin"/><Relationship Id="rId4" Type="http://schemas.openxmlformats.org/officeDocument/2006/relationships/ctrlProp" Target="../ctrlProps/ctrlProp41.xml"/></Relationships>
</file>

<file path=xl/worksheets/_rels/sheet8.xml.rels><?xml version="1.0" encoding="UTF-8" standalone="yes"?>
<Relationships xmlns="http://schemas.openxmlformats.org/package/2006/relationships"><Relationship Id="rId8" Type="http://schemas.openxmlformats.org/officeDocument/2006/relationships/ctrlProp" Target="../ctrlProps/ctrlProp46.xml"/><Relationship Id="rId13" Type="http://schemas.openxmlformats.org/officeDocument/2006/relationships/ctrlProp" Target="../ctrlProps/ctrlProp51.xml"/><Relationship Id="rId18" Type="http://schemas.openxmlformats.org/officeDocument/2006/relationships/ctrlProp" Target="../ctrlProps/ctrlProp56.xml"/><Relationship Id="rId3" Type="http://schemas.openxmlformats.org/officeDocument/2006/relationships/vmlDrawing" Target="../drawings/vmlDrawing8.vml"/><Relationship Id="rId21" Type="http://schemas.openxmlformats.org/officeDocument/2006/relationships/ctrlProp" Target="../ctrlProps/ctrlProp59.xml"/><Relationship Id="rId7" Type="http://schemas.openxmlformats.org/officeDocument/2006/relationships/ctrlProp" Target="../ctrlProps/ctrlProp45.xml"/><Relationship Id="rId12" Type="http://schemas.openxmlformats.org/officeDocument/2006/relationships/ctrlProp" Target="../ctrlProps/ctrlProp50.xml"/><Relationship Id="rId17" Type="http://schemas.openxmlformats.org/officeDocument/2006/relationships/ctrlProp" Target="../ctrlProps/ctrlProp55.xml"/><Relationship Id="rId2" Type="http://schemas.openxmlformats.org/officeDocument/2006/relationships/drawing" Target="../drawings/drawing8.xml"/><Relationship Id="rId16" Type="http://schemas.openxmlformats.org/officeDocument/2006/relationships/ctrlProp" Target="../ctrlProps/ctrlProp54.xml"/><Relationship Id="rId20" Type="http://schemas.openxmlformats.org/officeDocument/2006/relationships/ctrlProp" Target="../ctrlProps/ctrlProp58.xml"/><Relationship Id="rId1" Type="http://schemas.openxmlformats.org/officeDocument/2006/relationships/printerSettings" Target="../printerSettings/printerSettings8.bin"/><Relationship Id="rId6" Type="http://schemas.openxmlformats.org/officeDocument/2006/relationships/ctrlProp" Target="../ctrlProps/ctrlProp44.xml"/><Relationship Id="rId11" Type="http://schemas.openxmlformats.org/officeDocument/2006/relationships/ctrlProp" Target="../ctrlProps/ctrlProp49.xml"/><Relationship Id="rId5" Type="http://schemas.openxmlformats.org/officeDocument/2006/relationships/ctrlProp" Target="../ctrlProps/ctrlProp43.xml"/><Relationship Id="rId15" Type="http://schemas.openxmlformats.org/officeDocument/2006/relationships/ctrlProp" Target="../ctrlProps/ctrlProp53.xml"/><Relationship Id="rId10" Type="http://schemas.openxmlformats.org/officeDocument/2006/relationships/ctrlProp" Target="../ctrlProps/ctrlProp48.xml"/><Relationship Id="rId19" Type="http://schemas.openxmlformats.org/officeDocument/2006/relationships/ctrlProp" Target="../ctrlProps/ctrlProp57.xml"/><Relationship Id="rId4" Type="http://schemas.openxmlformats.org/officeDocument/2006/relationships/ctrlProp" Target="../ctrlProps/ctrlProp42.xml"/><Relationship Id="rId9" Type="http://schemas.openxmlformats.org/officeDocument/2006/relationships/ctrlProp" Target="../ctrlProps/ctrlProp47.xml"/><Relationship Id="rId14" Type="http://schemas.openxmlformats.org/officeDocument/2006/relationships/ctrlProp" Target="../ctrlProps/ctrlProp52.xml"/><Relationship Id="rId22" Type="http://schemas.openxmlformats.org/officeDocument/2006/relationships/ctrlProp" Target="../ctrlProps/ctrlProp60.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9.xml"/><Relationship Id="rId1" Type="http://schemas.openxmlformats.org/officeDocument/2006/relationships/printerSettings" Target="../printerSettings/printerSettings9.bin"/><Relationship Id="rId4" Type="http://schemas.openxmlformats.org/officeDocument/2006/relationships/ctrlProp" Target="../ctrlProps/ctrlProp6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pageSetUpPr fitToPage="1"/>
  </sheetPr>
  <dimension ref="A2:M41"/>
  <sheetViews>
    <sheetView showGridLines="0" topLeftCell="A4" zoomScaleNormal="100" workbookViewId="0">
      <selection activeCell="C25" sqref="C25"/>
    </sheetView>
  </sheetViews>
  <sheetFormatPr defaultColWidth="9.140625" defaultRowHeight="12.75"/>
  <cols>
    <col min="1" max="1" width="4.28515625" style="3" customWidth="1"/>
    <col min="2" max="2" width="4.7109375" style="3" customWidth="1"/>
    <col min="3" max="3" width="4.42578125" style="3" customWidth="1"/>
    <col min="4" max="4" width="1.28515625" style="3" customWidth="1"/>
    <col min="5" max="5" width="55.140625" style="3" customWidth="1"/>
    <col min="6" max="6" width="6.5703125" style="3" customWidth="1"/>
    <col min="7" max="7" width="6.42578125" style="8" customWidth="1"/>
    <col min="8" max="8" width="1.5703125" style="3" customWidth="1"/>
    <col min="9" max="9" width="6" style="8" customWidth="1"/>
    <col min="10" max="16384" width="9.140625" style="3"/>
  </cols>
  <sheetData>
    <row r="2" spans="1:13">
      <c r="C2" s="315" t="s">
        <v>303</v>
      </c>
      <c r="D2" s="315"/>
      <c r="E2" s="315"/>
      <c r="F2" s="315"/>
      <c r="G2" s="250"/>
      <c r="H2" s="250"/>
      <c r="I2" s="250"/>
    </row>
    <row r="3" spans="1:13">
      <c r="C3" s="250"/>
      <c r="D3" s="250"/>
      <c r="E3" s="250" t="s">
        <v>304</v>
      </c>
      <c r="F3" s="250"/>
      <c r="G3" s="250"/>
      <c r="H3" s="250"/>
      <c r="I3" s="250"/>
    </row>
    <row r="4" spans="1:13" s="163" customFormat="1" ht="30" customHeight="1" thickBot="1">
      <c r="A4" s="257"/>
      <c r="B4" s="257"/>
      <c r="C4" s="316" t="s">
        <v>200</v>
      </c>
      <c r="D4" s="316"/>
      <c r="E4" s="316"/>
      <c r="F4" s="257"/>
      <c r="G4" s="141" t="s">
        <v>0</v>
      </c>
      <c r="H4" s="162"/>
      <c r="I4" s="141" t="s">
        <v>1</v>
      </c>
    </row>
    <row r="5" spans="1:13" ht="13.5" thickTop="1">
      <c r="A5" s="48"/>
      <c r="B5" s="49"/>
      <c r="C5" s="49"/>
      <c r="D5" s="49"/>
      <c r="E5" s="49"/>
      <c r="F5" s="50"/>
      <c r="G5" s="56"/>
      <c r="H5" s="49"/>
      <c r="I5" s="57"/>
    </row>
    <row r="6" spans="1:13" ht="17.25" customHeight="1">
      <c r="A6" s="51" t="s">
        <v>2</v>
      </c>
      <c r="B6" s="318" t="s">
        <v>3</v>
      </c>
      <c r="C6" s="318"/>
      <c r="D6" s="318"/>
      <c r="E6" s="318"/>
      <c r="F6" s="52"/>
      <c r="G6" s="58"/>
      <c r="H6" s="4"/>
      <c r="I6" s="59"/>
    </row>
    <row r="7" spans="1:13">
      <c r="A7" s="53"/>
      <c r="B7" s="320" t="s">
        <v>204</v>
      </c>
      <c r="C7" s="320"/>
      <c r="D7" s="320"/>
      <c r="E7" s="320"/>
      <c r="F7" s="212"/>
      <c r="G7" s="205" t="s">
        <v>205</v>
      </c>
      <c r="H7" s="211"/>
      <c r="I7" s="242">
        <f>IF(SUM(I16:I33)&gt;0,MIN(5,SUM(I16:I33)),0)</f>
        <v>0</v>
      </c>
    </row>
    <row r="8" spans="1:13" ht="18.75" customHeight="1">
      <c r="A8" s="53"/>
      <c r="B8" s="211"/>
      <c r="C8" s="211"/>
      <c r="D8" s="211"/>
      <c r="E8" s="211"/>
      <c r="F8" s="212"/>
      <c r="G8" s="205"/>
      <c r="H8" s="211"/>
      <c r="I8" s="59"/>
    </row>
    <row r="9" spans="1:13" ht="26.25" customHeight="1">
      <c r="A9" s="53"/>
      <c r="B9" s="321" t="s">
        <v>53</v>
      </c>
      <c r="C9" s="321"/>
      <c r="D9" s="321"/>
      <c r="E9" s="321"/>
      <c r="F9" s="52"/>
      <c r="G9" s="58"/>
      <c r="H9" s="4"/>
      <c r="I9" s="59"/>
    </row>
    <row r="10" spans="1:13" ht="4.5" customHeight="1">
      <c r="A10" s="53"/>
      <c r="B10" s="4"/>
      <c r="C10" s="4"/>
      <c r="D10" s="4"/>
      <c r="E10" s="4"/>
      <c r="F10" s="52"/>
      <c r="G10" s="58"/>
      <c r="H10" s="4"/>
      <c r="I10" s="59"/>
    </row>
    <row r="11" spans="1:13" ht="28.5" customHeight="1">
      <c r="A11" s="53"/>
      <c r="B11" s="321" t="s">
        <v>187</v>
      </c>
      <c r="C11" s="321"/>
      <c r="D11" s="321"/>
      <c r="E11" s="321"/>
      <c r="F11" s="52"/>
      <c r="G11" s="58"/>
      <c r="H11" s="4"/>
      <c r="I11" s="59"/>
    </row>
    <row r="12" spans="1:13" ht="9" customHeight="1">
      <c r="A12" s="53"/>
      <c r="B12" s="4"/>
      <c r="C12" s="4"/>
      <c r="D12" s="4"/>
      <c r="E12" s="4"/>
      <c r="F12" s="52"/>
      <c r="G12" s="58"/>
      <c r="H12" s="4"/>
      <c r="I12" s="59"/>
    </row>
    <row r="13" spans="1:13" ht="30" customHeight="1">
      <c r="A13" s="53"/>
      <c r="B13" s="318" t="s">
        <v>188</v>
      </c>
      <c r="C13" s="318"/>
      <c r="D13" s="318"/>
      <c r="E13" s="318"/>
      <c r="F13" s="52"/>
      <c r="G13" s="58"/>
      <c r="H13" s="4"/>
      <c r="I13" s="59"/>
      <c r="M13" s="249"/>
    </row>
    <row r="14" spans="1:13" ht="6.75" customHeight="1">
      <c r="A14" s="53"/>
      <c r="B14" s="4"/>
      <c r="C14" s="4"/>
      <c r="D14" s="4"/>
      <c r="E14" s="4"/>
      <c r="F14" s="52"/>
      <c r="G14" s="58"/>
      <c r="H14" s="4"/>
      <c r="I14" s="59"/>
    </row>
    <row r="15" spans="1:13" ht="25.5" customHeight="1">
      <c r="A15" s="53"/>
      <c r="B15" s="318" t="s">
        <v>183</v>
      </c>
      <c r="C15" s="318"/>
      <c r="D15" s="318"/>
      <c r="E15" s="318"/>
      <c r="F15" s="52"/>
      <c r="G15" s="58"/>
      <c r="H15" s="4"/>
      <c r="I15" s="263"/>
    </row>
    <row r="16" spans="1:13" ht="20.25" customHeight="1">
      <c r="A16" s="53"/>
      <c r="B16" s="4"/>
      <c r="C16" s="259" t="b">
        <v>0</v>
      </c>
      <c r="D16" s="4"/>
      <c r="E16" s="21" t="s">
        <v>4</v>
      </c>
      <c r="F16" s="52"/>
      <c r="G16" s="58"/>
      <c r="H16" s="4"/>
      <c r="I16" s="263">
        <f>IF(C16=TRUE, 0.5, 0)</f>
        <v>0</v>
      </c>
    </row>
    <row r="17" spans="1:9">
      <c r="A17" s="53"/>
      <c r="B17" s="4"/>
      <c r="C17" s="260" t="b">
        <v>0</v>
      </c>
      <c r="D17" s="4"/>
      <c r="E17" s="4" t="s">
        <v>5</v>
      </c>
      <c r="F17" s="52"/>
      <c r="G17" s="58"/>
      <c r="H17" s="4"/>
      <c r="I17" s="263">
        <f t="shared" ref="I17:I33" si="0">IF(C17=TRUE, 0.5, 0)</f>
        <v>0</v>
      </c>
    </row>
    <row r="18" spans="1:9">
      <c r="A18" s="53"/>
      <c r="B18" s="4"/>
      <c r="C18" s="260" t="b">
        <v>0</v>
      </c>
      <c r="D18" s="4"/>
      <c r="E18" s="4" t="s">
        <v>6</v>
      </c>
      <c r="F18" s="52"/>
      <c r="G18" s="58"/>
      <c r="H18" s="4"/>
      <c r="I18" s="263">
        <f t="shared" si="0"/>
        <v>0</v>
      </c>
    </row>
    <row r="19" spans="1:9">
      <c r="A19" s="53"/>
      <c r="B19" s="4"/>
      <c r="C19" s="260" t="b">
        <v>0</v>
      </c>
      <c r="D19" s="4"/>
      <c r="E19" s="4" t="s">
        <v>7</v>
      </c>
      <c r="F19" s="52"/>
      <c r="G19" s="58"/>
      <c r="H19" s="4"/>
      <c r="I19" s="263">
        <f t="shared" si="0"/>
        <v>0</v>
      </c>
    </row>
    <row r="20" spans="1:9">
      <c r="A20" s="53"/>
      <c r="B20" s="4"/>
      <c r="C20" s="260" t="b">
        <v>0</v>
      </c>
      <c r="D20" s="4"/>
      <c r="E20" s="4" t="s">
        <v>8</v>
      </c>
      <c r="F20" s="52"/>
      <c r="G20" s="58"/>
      <c r="H20" s="4"/>
      <c r="I20" s="263">
        <f t="shared" si="0"/>
        <v>0</v>
      </c>
    </row>
    <row r="21" spans="1:9">
      <c r="A21" s="53"/>
      <c r="B21" s="4"/>
      <c r="C21" s="260" t="b">
        <v>0</v>
      </c>
      <c r="D21" s="4"/>
      <c r="E21" s="4" t="s">
        <v>9</v>
      </c>
      <c r="F21" s="52"/>
      <c r="G21" s="58"/>
      <c r="H21" s="4"/>
      <c r="I21" s="263">
        <f t="shared" si="0"/>
        <v>0</v>
      </c>
    </row>
    <row r="22" spans="1:9">
      <c r="A22" s="53"/>
      <c r="B22" s="4"/>
      <c r="C22" s="260" t="b">
        <v>0</v>
      </c>
      <c r="D22" s="4"/>
      <c r="E22" s="4" t="s">
        <v>10</v>
      </c>
      <c r="F22" s="52"/>
      <c r="G22" s="58"/>
      <c r="H22" s="4"/>
      <c r="I22" s="263">
        <f t="shared" si="0"/>
        <v>0</v>
      </c>
    </row>
    <row r="23" spans="1:9">
      <c r="A23" s="53"/>
      <c r="B23" s="4"/>
      <c r="C23" s="260" t="b">
        <v>0</v>
      </c>
      <c r="D23" s="4"/>
      <c r="E23" s="5" t="s">
        <v>11</v>
      </c>
      <c r="F23" s="52"/>
      <c r="G23" s="58"/>
      <c r="H23" s="4"/>
      <c r="I23" s="263">
        <f t="shared" si="0"/>
        <v>0</v>
      </c>
    </row>
    <row r="24" spans="1:9" ht="16.5" customHeight="1">
      <c r="A24" s="53"/>
      <c r="B24" s="4"/>
      <c r="C24" s="261"/>
      <c r="D24" s="4"/>
      <c r="E24" s="318" t="s">
        <v>12</v>
      </c>
      <c r="F24" s="319"/>
      <c r="G24" s="58"/>
      <c r="H24" s="4"/>
      <c r="I24" s="263"/>
    </row>
    <row r="25" spans="1:9">
      <c r="A25" s="53"/>
      <c r="B25" s="4"/>
      <c r="C25" s="262" t="b">
        <v>0</v>
      </c>
      <c r="D25" s="4"/>
      <c r="E25" s="4" t="s">
        <v>13</v>
      </c>
      <c r="F25" s="52"/>
      <c r="G25" s="58"/>
      <c r="H25" s="4"/>
      <c r="I25" s="263">
        <f t="shared" si="0"/>
        <v>0</v>
      </c>
    </row>
    <row r="26" spans="1:9">
      <c r="A26" s="53"/>
      <c r="B26" s="4"/>
      <c r="C26" s="260" t="b">
        <v>0</v>
      </c>
      <c r="D26" s="4"/>
      <c r="E26" s="4" t="s">
        <v>14</v>
      </c>
      <c r="F26" s="52"/>
      <c r="G26" s="58"/>
      <c r="H26" s="4"/>
      <c r="I26" s="263">
        <f t="shared" si="0"/>
        <v>0</v>
      </c>
    </row>
    <row r="27" spans="1:9">
      <c r="A27" s="53"/>
      <c r="B27" s="4"/>
      <c r="C27" s="260" t="b">
        <v>0</v>
      </c>
      <c r="D27" s="4"/>
      <c r="E27" s="4" t="s">
        <v>15</v>
      </c>
      <c r="F27" s="52"/>
      <c r="G27" s="58"/>
      <c r="H27" s="4"/>
      <c r="I27" s="263">
        <f t="shared" si="0"/>
        <v>0</v>
      </c>
    </row>
    <row r="28" spans="1:9">
      <c r="A28" s="53"/>
      <c r="B28" s="4"/>
      <c r="C28" s="260" t="b">
        <v>0</v>
      </c>
      <c r="D28" s="4"/>
      <c r="E28" s="4" t="s">
        <v>16</v>
      </c>
      <c r="F28" s="52"/>
      <c r="G28" s="58"/>
      <c r="H28" s="4"/>
      <c r="I28" s="263">
        <f t="shared" si="0"/>
        <v>0</v>
      </c>
    </row>
    <row r="29" spans="1:9">
      <c r="A29" s="53"/>
      <c r="B29" s="4"/>
      <c r="C29" s="261"/>
      <c r="D29" s="4"/>
      <c r="E29" s="4" t="s">
        <v>184</v>
      </c>
      <c r="F29" s="52"/>
      <c r="G29" s="58"/>
      <c r="H29" s="4"/>
      <c r="I29" s="263"/>
    </row>
    <row r="30" spans="1:9">
      <c r="A30" s="53"/>
      <c r="B30" s="4"/>
      <c r="C30" s="262" t="b">
        <v>0</v>
      </c>
      <c r="D30" s="4"/>
      <c r="E30" s="4" t="s">
        <v>17</v>
      </c>
      <c r="F30" s="52"/>
      <c r="G30" s="58"/>
      <c r="H30" s="4"/>
      <c r="I30" s="263">
        <f t="shared" si="0"/>
        <v>0</v>
      </c>
    </row>
    <row r="31" spans="1:9">
      <c r="A31" s="53"/>
      <c r="B31" s="4"/>
      <c r="C31" s="260" t="b">
        <v>0</v>
      </c>
      <c r="D31" s="4"/>
      <c r="E31" s="4" t="s">
        <v>18</v>
      </c>
      <c r="F31" s="52"/>
      <c r="G31" s="58"/>
      <c r="H31" s="4"/>
      <c r="I31" s="263">
        <f t="shared" si="0"/>
        <v>0</v>
      </c>
    </row>
    <row r="32" spans="1:9">
      <c r="A32" s="53"/>
      <c r="B32" s="4"/>
      <c r="C32" s="261"/>
      <c r="D32" s="4"/>
      <c r="E32" s="4" t="s">
        <v>19</v>
      </c>
      <c r="F32" s="52"/>
      <c r="G32" s="58"/>
      <c r="H32" s="4"/>
      <c r="I32" s="263"/>
    </row>
    <row r="33" spans="1:9">
      <c r="A33" s="53"/>
      <c r="B33" s="4"/>
      <c r="C33" s="262" t="b">
        <v>0</v>
      </c>
      <c r="D33" s="4"/>
      <c r="E33" s="4" t="s">
        <v>54</v>
      </c>
      <c r="F33" s="52"/>
      <c r="G33" s="58"/>
      <c r="H33" s="4"/>
      <c r="I33" s="263">
        <f t="shared" si="0"/>
        <v>0</v>
      </c>
    </row>
    <row r="34" spans="1:9" ht="12.75" customHeight="1">
      <c r="A34" s="53"/>
      <c r="B34" s="4"/>
      <c r="C34" s="4"/>
      <c r="D34" s="4"/>
      <c r="E34" s="4"/>
      <c r="F34" s="52"/>
      <c r="G34" s="58"/>
      <c r="H34" s="4"/>
      <c r="I34" s="263"/>
    </row>
    <row r="35" spans="1:9" ht="92.25" customHeight="1" thickBot="1">
      <c r="A35" s="54"/>
      <c r="B35" s="317" t="s">
        <v>20</v>
      </c>
      <c r="C35" s="317"/>
      <c r="D35" s="317"/>
      <c r="E35" s="317"/>
      <c r="F35" s="55"/>
      <c r="G35" s="60"/>
      <c r="H35" s="61"/>
      <c r="I35" s="62"/>
    </row>
    <row r="36" spans="1:9" ht="13.5" thickTop="1">
      <c r="A36" s="6"/>
      <c r="B36" s="4"/>
      <c r="C36" s="4"/>
      <c r="D36" s="4"/>
      <c r="E36" s="4"/>
      <c r="F36" s="4"/>
      <c r="G36" s="7"/>
      <c r="H36" s="4"/>
      <c r="I36" s="7"/>
    </row>
    <row r="37" spans="1:9">
      <c r="A37" s="137"/>
      <c r="B37" s="137"/>
      <c r="C37" s="137"/>
      <c r="D37" s="137"/>
      <c r="E37" s="137"/>
      <c r="F37" s="137"/>
      <c r="G37" s="138"/>
      <c r="H37" s="137"/>
      <c r="I37" s="138"/>
    </row>
    <row r="38" spans="1:9">
      <c r="A38" s="137"/>
      <c r="B38" s="137"/>
      <c r="C38" s="137"/>
      <c r="D38" s="137"/>
      <c r="E38" s="137"/>
      <c r="F38" s="137"/>
      <c r="G38" s="138"/>
      <c r="H38" s="137"/>
      <c r="I38" s="138"/>
    </row>
    <row r="39" spans="1:9">
      <c r="A39" s="137"/>
      <c r="B39" s="137"/>
      <c r="C39" s="137"/>
      <c r="D39" s="137"/>
      <c r="E39" s="137"/>
      <c r="F39" s="137"/>
      <c r="G39" s="138"/>
      <c r="H39" s="137"/>
      <c r="I39" s="138"/>
    </row>
    <row r="40" spans="1:9">
      <c r="A40" s="6"/>
      <c r="B40" s="4"/>
      <c r="C40" s="4"/>
      <c r="D40" s="4"/>
      <c r="E40" s="4"/>
      <c r="F40" s="4"/>
      <c r="G40" s="7"/>
      <c r="H40" s="4"/>
      <c r="I40" s="7"/>
    </row>
    <row r="41" spans="1:9">
      <c r="A41" s="6"/>
      <c r="B41" s="4"/>
      <c r="C41" s="4"/>
      <c r="D41" s="4"/>
      <c r="E41" s="4"/>
      <c r="F41" s="4"/>
      <c r="G41" s="7"/>
      <c r="H41" s="4"/>
      <c r="I41" s="7"/>
    </row>
  </sheetData>
  <sheetProtection algorithmName="SHA-512" hashValue="reIUog1tiLZ0UfhxLQmsI44UtEDTkFP+28h5xWTxGquvuoZQhElzAYExZygCfCQNGyiRsHY4mYfMNrs6HlP1hQ==" saltValue="LV7I1jiqw9GPWaNlI7U21w==" spinCount="100000" sheet="1" objects="1" scenarios="1" selectLockedCells="1" selectUnlockedCells="1"/>
  <mergeCells count="10">
    <mergeCell ref="C2:F2"/>
    <mergeCell ref="C4:E4"/>
    <mergeCell ref="B35:E35"/>
    <mergeCell ref="B15:E15"/>
    <mergeCell ref="E24:F24"/>
    <mergeCell ref="B6:E6"/>
    <mergeCell ref="B7:E7"/>
    <mergeCell ref="B9:E9"/>
    <mergeCell ref="B11:E11"/>
    <mergeCell ref="B13:E13"/>
  </mergeCells>
  <printOptions horizontalCentered="1"/>
  <pageMargins left="0.5" right="0.5" top="0.5" bottom="1" header="0" footer="0.5"/>
  <pageSetup orientation="portrait" r:id="rId1"/>
  <headerFooter scaleWithDoc="0" alignWithMargins="0">
    <oddHeader xml:space="preserve">&amp;C&amp;"Arial Narrow,Bold"&amp;10
 </oddHeader>
    <oddFooter>&amp;CExhibit A - Page 1</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31" r:id="rId4" name="Check Box 7">
              <controlPr defaultSize="0" autoFill="0" autoLine="0" autoPict="0" altText="">
                <anchor moveWithCells="1">
                  <from>
                    <xdr:col>1</xdr:col>
                    <xdr:colOff>133350</xdr:colOff>
                    <xdr:row>15</xdr:row>
                    <xdr:rowOff>76200</xdr:rowOff>
                  </from>
                  <to>
                    <xdr:col>2</xdr:col>
                    <xdr:colOff>123825</xdr:colOff>
                    <xdr:row>16</xdr:row>
                    <xdr:rowOff>38100</xdr:rowOff>
                  </to>
                </anchor>
              </controlPr>
            </control>
          </mc:Choice>
        </mc:AlternateContent>
        <mc:AlternateContent xmlns:mc="http://schemas.openxmlformats.org/markup-compatibility/2006">
          <mc:Choice Requires="x14">
            <control shapeId="1032" r:id="rId5" name="Check Box 8">
              <controlPr defaultSize="0" autoFill="0" autoLine="0" autoPict="0" altText="">
                <anchor moveWithCells="1">
                  <from>
                    <xdr:col>1</xdr:col>
                    <xdr:colOff>133350</xdr:colOff>
                    <xdr:row>15</xdr:row>
                    <xdr:rowOff>238125</xdr:rowOff>
                  </from>
                  <to>
                    <xdr:col>2</xdr:col>
                    <xdr:colOff>123825</xdr:colOff>
                    <xdr:row>17</xdr:row>
                    <xdr:rowOff>38100</xdr:rowOff>
                  </to>
                </anchor>
              </controlPr>
            </control>
          </mc:Choice>
        </mc:AlternateContent>
        <mc:AlternateContent xmlns:mc="http://schemas.openxmlformats.org/markup-compatibility/2006">
          <mc:Choice Requires="x14">
            <control shapeId="1033" r:id="rId6" name="Check Box 9">
              <controlPr defaultSize="0" autoFill="0" autoLine="0" autoPict="0" altText="">
                <anchor moveWithCells="1">
                  <from>
                    <xdr:col>1</xdr:col>
                    <xdr:colOff>133350</xdr:colOff>
                    <xdr:row>16</xdr:row>
                    <xdr:rowOff>142875</xdr:rowOff>
                  </from>
                  <to>
                    <xdr:col>2</xdr:col>
                    <xdr:colOff>123825</xdr:colOff>
                    <xdr:row>18</xdr:row>
                    <xdr:rowOff>38100</xdr:rowOff>
                  </to>
                </anchor>
              </controlPr>
            </control>
          </mc:Choice>
        </mc:AlternateContent>
        <mc:AlternateContent xmlns:mc="http://schemas.openxmlformats.org/markup-compatibility/2006">
          <mc:Choice Requires="x14">
            <control shapeId="1034" r:id="rId7" name="Check Box 10">
              <controlPr defaultSize="0" autoFill="0" autoLine="0" autoPict="0" altText="">
                <anchor moveWithCells="1">
                  <from>
                    <xdr:col>1</xdr:col>
                    <xdr:colOff>133350</xdr:colOff>
                    <xdr:row>17</xdr:row>
                    <xdr:rowOff>142875</xdr:rowOff>
                  </from>
                  <to>
                    <xdr:col>2</xdr:col>
                    <xdr:colOff>123825</xdr:colOff>
                    <xdr:row>19</xdr:row>
                    <xdr:rowOff>38100</xdr:rowOff>
                  </to>
                </anchor>
              </controlPr>
            </control>
          </mc:Choice>
        </mc:AlternateContent>
        <mc:AlternateContent xmlns:mc="http://schemas.openxmlformats.org/markup-compatibility/2006">
          <mc:Choice Requires="x14">
            <control shapeId="1035" r:id="rId8" name="Check Box 11">
              <controlPr defaultSize="0" autoFill="0" autoLine="0" autoPict="0" altText="">
                <anchor moveWithCells="1">
                  <from>
                    <xdr:col>1</xdr:col>
                    <xdr:colOff>133350</xdr:colOff>
                    <xdr:row>18</xdr:row>
                    <xdr:rowOff>142875</xdr:rowOff>
                  </from>
                  <to>
                    <xdr:col>2</xdr:col>
                    <xdr:colOff>123825</xdr:colOff>
                    <xdr:row>20</xdr:row>
                    <xdr:rowOff>38100</xdr:rowOff>
                  </to>
                </anchor>
              </controlPr>
            </control>
          </mc:Choice>
        </mc:AlternateContent>
        <mc:AlternateContent xmlns:mc="http://schemas.openxmlformats.org/markup-compatibility/2006">
          <mc:Choice Requires="x14">
            <control shapeId="1036" r:id="rId9" name="Check Box 12">
              <controlPr defaultSize="0" autoFill="0" autoLine="0" autoPict="0" altText="">
                <anchor moveWithCells="1">
                  <from>
                    <xdr:col>1</xdr:col>
                    <xdr:colOff>133350</xdr:colOff>
                    <xdr:row>19</xdr:row>
                    <xdr:rowOff>142875</xdr:rowOff>
                  </from>
                  <to>
                    <xdr:col>2</xdr:col>
                    <xdr:colOff>123825</xdr:colOff>
                    <xdr:row>21</xdr:row>
                    <xdr:rowOff>38100</xdr:rowOff>
                  </to>
                </anchor>
              </controlPr>
            </control>
          </mc:Choice>
        </mc:AlternateContent>
        <mc:AlternateContent xmlns:mc="http://schemas.openxmlformats.org/markup-compatibility/2006">
          <mc:Choice Requires="x14">
            <control shapeId="1037" r:id="rId10" name="Check Box 13">
              <controlPr defaultSize="0" autoFill="0" autoLine="0" autoPict="0" altText="">
                <anchor moveWithCells="1">
                  <from>
                    <xdr:col>1</xdr:col>
                    <xdr:colOff>133350</xdr:colOff>
                    <xdr:row>20</xdr:row>
                    <xdr:rowOff>142875</xdr:rowOff>
                  </from>
                  <to>
                    <xdr:col>2</xdr:col>
                    <xdr:colOff>123825</xdr:colOff>
                    <xdr:row>22</xdr:row>
                    <xdr:rowOff>38100</xdr:rowOff>
                  </to>
                </anchor>
              </controlPr>
            </control>
          </mc:Choice>
        </mc:AlternateContent>
        <mc:AlternateContent xmlns:mc="http://schemas.openxmlformats.org/markup-compatibility/2006">
          <mc:Choice Requires="x14">
            <control shapeId="1038" r:id="rId11" name="Check Box 14">
              <controlPr defaultSize="0" autoFill="0" autoLine="0" autoPict="0" altText="">
                <anchor moveWithCells="1">
                  <from>
                    <xdr:col>1</xdr:col>
                    <xdr:colOff>133350</xdr:colOff>
                    <xdr:row>21</xdr:row>
                    <xdr:rowOff>142875</xdr:rowOff>
                  </from>
                  <to>
                    <xdr:col>2</xdr:col>
                    <xdr:colOff>123825</xdr:colOff>
                    <xdr:row>23</xdr:row>
                    <xdr:rowOff>38100</xdr:rowOff>
                  </to>
                </anchor>
              </controlPr>
            </control>
          </mc:Choice>
        </mc:AlternateContent>
        <mc:AlternateContent xmlns:mc="http://schemas.openxmlformats.org/markup-compatibility/2006">
          <mc:Choice Requires="x14">
            <control shapeId="1039" r:id="rId12" name="Check Box 15">
              <controlPr defaultSize="0" autoFill="0" autoLine="0" autoPict="0" altText="">
                <anchor moveWithCells="1">
                  <from>
                    <xdr:col>1</xdr:col>
                    <xdr:colOff>133350</xdr:colOff>
                    <xdr:row>23</xdr:row>
                    <xdr:rowOff>190500</xdr:rowOff>
                  </from>
                  <to>
                    <xdr:col>2</xdr:col>
                    <xdr:colOff>123825</xdr:colOff>
                    <xdr:row>25</xdr:row>
                    <xdr:rowOff>38100</xdr:rowOff>
                  </to>
                </anchor>
              </controlPr>
            </control>
          </mc:Choice>
        </mc:AlternateContent>
        <mc:AlternateContent xmlns:mc="http://schemas.openxmlformats.org/markup-compatibility/2006">
          <mc:Choice Requires="x14">
            <control shapeId="1040" r:id="rId13" name="Check Box 16">
              <controlPr defaultSize="0" autoFill="0" autoLine="0" autoPict="0" altText="">
                <anchor moveWithCells="1">
                  <from>
                    <xdr:col>1</xdr:col>
                    <xdr:colOff>133350</xdr:colOff>
                    <xdr:row>25</xdr:row>
                    <xdr:rowOff>9525</xdr:rowOff>
                  </from>
                  <to>
                    <xdr:col>2</xdr:col>
                    <xdr:colOff>123825</xdr:colOff>
                    <xdr:row>25</xdr:row>
                    <xdr:rowOff>152400</xdr:rowOff>
                  </to>
                </anchor>
              </controlPr>
            </control>
          </mc:Choice>
        </mc:AlternateContent>
        <mc:AlternateContent xmlns:mc="http://schemas.openxmlformats.org/markup-compatibility/2006">
          <mc:Choice Requires="x14">
            <control shapeId="1041" r:id="rId14" name="Check Box 17">
              <controlPr defaultSize="0" autoFill="0" autoLine="0" autoPict="0" altText="">
                <anchor moveWithCells="1">
                  <from>
                    <xdr:col>1</xdr:col>
                    <xdr:colOff>133350</xdr:colOff>
                    <xdr:row>25</xdr:row>
                    <xdr:rowOff>142875</xdr:rowOff>
                  </from>
                  <to>
                    <xdr:col>2</xdr:col>
                    <xdr:colOff>123825</xdr:colOff>
                    <xdr:row>27</xdr:row>
                    <xdr:rowOff>38100</xdr:rowOff>
                  </to>
                </anchor>
              </controlPr>
            </control>
          </mc:Choice>
        </mc:AlternateContent>
        <mc:AlternateContent xmlns:mc="http://schemas.openxmlformats.org/markup-compatibility/2006">
          <mc:Choice Requires="x14">
            <control shapeId="1042" r:id="rId15" name="Check Box 18">
              <controlPr defaultSize="0" autoFill="0" autoLine="0" autoPict="0" altText="">
                <anchor moveWithCells="1">
                  <from>
                    <xdr:col>1</xdr:col>
                    <xdr:colOff>133350</xdr:colOff>
                    <xdr:row>31</xdr:row>
                    <xdr:rowOff>133350</xdr:rowOff>
                  </from>
                  <to>
                    <xdr:col>2</xdr:col>
                    <xdr:colOff>123825</xdr:colOff>
                    <xdr:row>33</xdr:row>
                    <xdr:rowOff>28575</xdr:rowOff>
                  </to>
                </anchor>
              </controlPr>
            </control>
          </mc:Choice>
        </mc:AlternateContent>
        <mc:AlternateContent xmlns:mc="http://schemas.openxmlformats.org/markup-compatibility/2006">
          <mc:Choice Requires="x14">
            <control shapeId="1043" r:id="rId16" name="Check Box 19">
              <controlPr defaultSize="0" autoFill="0" autoLine="0" autoPict="0" altText="">
                <anchor moveWithCells="1">
                  <from>
                    <xdr:col>1</xdr:col>
                    <xdr:colOff>133350</xdr:colOff>
                    <xdr:row>29</xdr:row>
                    <xdr:rowOff>142875</xdr:rowOff>
                  </from>
                  <to>
                    <xdr:col>2</xdr:col>
                    <xdr:colOff>123825</xdr:colOff>
                    <xdr:row>31</xdr:row>
                    <xdr:rowOff>38100</xdr:rowOff>
                  </to>
                </anchor>
              </controlPr>
            </control>
          </mc:Choice>
        </mc:AlternateContent>
        <mc:AlternateContent xmlns:mc="http://schemas.openxmlformats.org/markup-compatibility/2006">
          <mc:Choice Requires="x14">
            <control shapeId="1044" r:id="rId17" name="Check Box 20">
              <controlPr defaultSize="0" autoFill="0" autoLine="0" autoPict="0" altText="">
                <anchor moveWithCells="1">
                  <from>
                    <xdr:col>1</xdr:col>
                    <xdr:colOff>133350</xdr:colOff>
                    <xdr:row>28</xdr:row>
                    <xdr:rowOff>142875</xdr:rowOff>
                  </from>
                  <to>
                    <xdr:col>2</xdr:col>
                    <xdr:colOff>123825</xdr:colOff>
                    <xdr:row>30</xdr:row>
                    <xdr:rowOff>38100</xdr:rowOff>
                  </to>
                </anchor>
              </controlPr>
            </control>
          </mc:Choice>
        </mc:AlternateContent>
        <mc:AlternateContent xmlns:mc="http://schemas.openxmlformats.org/markup-compatibility/2006">
          <mc:Choice Requires="x14">
            <control shapeId="1045" r:id="rId18" name="Check Box 21">
              <controlPr defaultSize="0" autoFill="0" autoLine="0" autoPict="0" altText="">
                <anchor moveWithCells="1">
                  <from>
                    <xdr:col>1</xdr:col>
                    <xdr:colOff>133350</xdr:colOff>
                    <xdr:row>26</xdr:row>
                    <xdr:rowOff>142875</xdr:rowOff>
                  </from>
                  <to>
                    <xdr:col>2</xdr:col>
                    <xdr:colOff>123825</xdr:colOff>
                    <xdr:row>28</xdr:row>
                    <xdr:rowOff>38100</xdr:rowOff>
                  </to>
                </anchor>
              </controlPr>
            </control>
          </mc:Choice>
        </mc:AlternateContent>
      </controls>
    </mc:Choice>
  </mc:AlternateContent>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1">
    <pageSetUpPr fitToPage="1"/>
  </sheetPr>
  <dimension ref="A1:I24"/>
  <sheetViews>
    <sheetView showGridLines="0" zoomScaleNormal="100" workbookViewId="0">
      <selection activeCell="G11" sqref="G11"/>
    </sheetView>
  </sheetViews>
  <sheetFormatPr defaultColWidth="9.140625" defaultRowHeight="12.75"/>
  <cols>
    <col min="1" max="1" width="4.28515625" style="159" customWidth="1"/>
    <col min="2" max="2" width="5.7109375" style="158" customWidth="1"/>
    <col min="3" max="3" width="5.5703125" style="158" customWidth="1"/>
    <col min="4" max="4" width="7.7109375" style="158" customWidth="1"/>
    <col min="5" max="5" width="43.7109375" style="158" customWidth="1"/>
    <col min="6" max="6" width="4.28515625" style="158" customWidth="1"/>
    <col min="7" max="7" width="8.140625" style="158" customWidth="1"/>
    <col min="8" max="8" width="2.85546875" style="158" customWidth="1"/>
    <col min="9" max="9" width="9.140625" style="159"/>
    <col min="10" max="16384" width="9.140625" style="158"/>
  </cols>
  <sheetData>
    <row r="1" spans="1:9" ht="24" customHeight="1"/>
    <row r="2" spans="1:9" ht="30.75" customHeight="1" thickBot="1">
      <c r="A2" s="327" t="s">
        <v>201</v>
      </c>
      <c r="B2" s="327"/>
      <c r="C2" s="327"/>
      <c r="D2" s="327"/>
      <c r="E2" s="327"/>
      <c r="F2" s="327"/>
      <c r="G2" s="17" t="s">
        <v>0</v>
      </c>
      <c r="H2" s="29"/>
      <c r="I2" s="17" t="s">
        <v>1</v>
      </c>
    </row>
    <row r="3" spans="1:9" ht="13.5" thickTop="1">
      <c r="A3" s="87"/>
      <c r="B3" s="77"/>
      <c r="C3" s="77"/>
      <c r="D3" s="77"/>
      <c r="E3" s="77"/>
      <c r="F3" s="78"/>
      <c r="G3" s="85"/>
      <c r="H3" s="77"/>
      <c r="I3" s="86"/>
    </row>
    <row r="4" spans="1:9" ht="53.25" customHeight="1">
      <c r="A4" s="64" t="s">
        <v>81</v>
      </c>
      <c r="B4" s="321" t="s">
        <v>307</v>
      </c>
      <c r="C4" s="321"/>
      <c r="D4" s="321"/>
      <c r="E4" s="321"/>
      <c r="F4" s="280" t="b">
        <v>0</v>
      </c>
      <c r="G4" s="68">
        <v>6</v>
      </c>
      <c r="H4" s="29"/>
      <c r="I4" s="243">
        <f>IF(F4=TRUE, 6, 0)</f>
        <v>0</v>
      </c>
    </row>
    <row r="5" spans="1:9" ht="7.9" customHeight="1" thickBot="1">
      <c r="A5" s="90"/>
      <c r="B5" s="83"/>
      <c r="C5" s="83"/>
      <c r="D5" s="83"/>
      <c r="E5" s="83"/>
      <c r="F5" s="84"/>
      <c r="G5" s="92"/>
      <c r="H5" s="83"/>
      <c r="I5" s="72"/>
    </row>
    <row r="6" spans="1:9" ht="9.75" customHeight="1" thickTop="1">
      <c r="A6" s="87"/>
      <c r="B6" s="77"/>
      <c r="C6" s="77"/>
      <c r="D6" s="77"/>
      <c r="E6" s="77"/>
      <c r="F6" s="78"/>
      <c r="G6" s="91"/>
      <c r="H6" s="77"/>
      <c r="I6" s="67"/>
    </row>
    <row r="7" spans="1:9" ht="17.25" customHeight="1">
      <c r="A7" s="64" t="s">
        <v>97</v>
      </c>
      <c r="B7" s="318" t="s">
        <v>163</v>
      </c>
      <c r="C7" s="318"/>
      <c r="D7" s="318"/>
      <c r="E7" s="318"/>
      <c r="F7" s="81"/>
      <c r="G7" s="68" t="s">
        <v>323</v>
      </c>
      <c r="H7" s="29"/>
      <c r="I7" s="243">
        <f>IF(I22=TRUE, 6, 0)</f>
        <v>0</v>
      </c>
    </row>
    <row r="8" spans="1:9" ht="42.75" customHeight="1">
      <c r="A8" s="64"/>
      <c r="B8" s="350" t="s">
        <v>351</v>
      </c>
      <c r="C8" s="350"/>
      <c r="D8" s="350"/>
      <c r="E8" s="350"/>
      <c r="F8" s="309"/>
      <c r="G8" s="68"/>
      <c r="H8" s="29"/>
      <c r="I8" s="311"/>
    </row>
    <row r="9" spans="1:9" ht="47.25" customHeight="1">
      <c r="A9" s="64"/>
      <c r="B9" s="350" t="s">
        <v>352</v>
      </c>
      <c r="C9" s="350"/>
      <c r="D9" s="350"/>
      <c r="E9" s="350"/>
      <c r="F9" s="309"/>
      <c r="G9" s="68"/>
      <c r="H9" s="29"/>
      <c r="I9" s="311"/>
    </row>
    <row r="10" spans="1:9" ht="45" customHeight="1">
      <c r="A10" s="88"/>
      <c r="B10" s="321" t="s">
        <v>215</v>
      </c>
      <c r="C10" s="321"/>
      <c r="D10" s="321"/>
      <c r="E10" s="321"/>
      <c r="F10" s="186"/>
      <c r="G10" s="68"/>
      <c r="H10" s="29"/>
      <c r="I10" s="70"/>
    </row>
    <row r="11" spans="1:9" ht="80.25" customHeight="1">
      <c r="A11" s="88"/>
      <c r="B11" s="321" t="s">
        <v>308</v>
      </c>
      <c r="C11" s="321"/>
      <c r="D11" s="321"/>
      <c r="E11" s="321"/>
      <c r="F11" s="186"/>
      <c r="G11" s="68"/>
      <c r="H11" s="29"/>
      <c r="I11" s="70"/>
    </row>
    <row r="12" spans="1:9" ht="4.5" customHeight="1">
      <c r="A12" s="88"/>
      <c r="B12" s="29"/>
      <c r="C12" s="29"/>
      <c r="D12" s="29"/>
      <c r="E12" s="29"/>
      <c r="F12" s="79"/>
      <c r="G12" s="68"/>
      <c r="H12" s="29"/>
      <c r="I12" s="70"/>
    </row>
    <row r="13" spans="1:9" ht="75.75" customHeight="1">
      <c r="A13" s="88"/>
      <c r="B13" s="321" t="s">
        <v>309</v>
      </c>
      <c r="C13" s="321"/>
      <c r="D13" s="321"/>
      <c r="E13" s="321"/>
      <c r="F13" s="81"/>
      <c r="G13" s="68"/>
      <c r="H13" s="29"/>
      <c r="I13" s="70"/>
    </row>
    <row r="14" spans="1:9" ht="15" customHeight="1">
      <c r="A14" s="88"/>
      <c r="B14" s="22" t="s">
        <v>83</v>
      </c>
      <c r="C14" s="147" t="s">
        <v>84</v>
      </c>
      <c r="D14" s="146"/>
      <c r="E14" s="146"/>
      <c r="F14" s="79"/>
      <c r="G14" s="68"/>
      <c r="H14" s="29"/>
      <c r="I14" s="70"/>
    </row>
    <row r="15" spans="1:9" ht="4.5" customHeight="1">
      <c r="A15" s="88"/>
      <c r="B15" s="146"/>
      <c r="C15" s="146"/>
      <c r="D15" s="146"/>
      <c r="E15" s="146"/>
      <c r="F15" s="79"/>
      <c r="G15" s="68"/>
      <c r="H15" s="29"/>
      <c r="I15" s="70"/>
    </row>
    <row r="16" spans="1:9" ht="54.75" customHeight="1">
      <c r="A16" s="88"/>
      <c r="B16" s="160"/>
      <c r="C16" s="321" t="s">
        <v>353</v>
      </c>
      <c r="D16" s="321"/>
      <c r="E16" s="321"/>
      <c r="F16" s="81"/>
      <c r="G16" s="68"/>
      <c r="H16" s="29"/>
      <c r="I16" s="70"/>
    </row>
    <row r="17" spans="1:9" ht="43.5" customHeight="1">
      <c r="A17" s="88"/>
      <c r="B17" s="146"/>
      <c r="C17" s="350" t="s">
        <v>354</v>
      </c>
      <c r="D17" s="350"/>
      <c r="E17" s="350"/>
      <c r="F17" s="79"/>
      <c r="G17" s="68"/>
      <c r="H17" s="29"/>
      <c r="I17" s="70"/>
    </row>
    <row r="18" spans="1:9" ht="30" customHeight="1">
      <c r="A18" s="88"/>
      <c r="B18" s="43"/>
      <c r="C18" s="331" t="s">
        <v>295</v>
      </c>
      <c r="D18" s="331"/>
      <c r="E18" s="331"/>
      <c r="F18" s="81"/>
      <c r="G18" s="68"/>
      <c r="H18" s="29"/>
      <c r="I18" s="70"/>
    </row>
    <row r="19" spans="1:9" ht="1.5" customHeight="1">
      <c r="A19" s="88"/>
      <c r="B19" s="43"/>
      <c r="C19" s="43"/>
      <c r="D19" s="43"/>
      <c r="E19" s="43"/>
      <c r="F19" s="81"/>
      <c r="G19" s="68"/>
      <c r="H19" s="29"/>
      <c r="I19" s="70"/>
    </row>
    <row r="20" spans="1:9" ht="25.5" customHeight="1">
      <c r="A20" s="88"/>
      <c r="B20" s="43"/>
      <c r="C20" s="44" t="s">
        <v>159</v>
      </c>
      <c r="D20" s="331" t="s">
        <v>164</v>
      </c>
      <c r="E20" s="331"/>
      <c r="F20" s="81"/>
      <c r="G20" s="68"/>
      <c r="H20" s="29"/>
      <c r="I20" s="70"/>
    </row>
    <row r="21" spans="1:9" ht="1.5" customHeight="1">
      <c r="A21" s="88"/>
      <c r="B21" s="146"/>
      <c r="C21" s="22"/>
      <c r="D21" s="146"/>
      <c r="E21" s="146"/>
      <c r="F21" s="79"/>
      <c r="G21" s="68"/>
      <c r="H21" s="29"/>
      <c r="I21" s="70"/>
    </row>
    <row r="22" spans="1:9" ht="66.75" customHeight="1">
      <c r="A22" s="88"/>
      <c r="B22" s="146"/>
      <c r="C22" s="161" t="s">
        <v>159</v>
      </c>
      <c r="D22" s="331" t="s">
        <v>165</v>
      </c>
      <c r="E22" s="331"/>
      <c r="F22" s="81"/>
      <c r="G22" s="68"/>
      <c r="H22" s="29"/>
      <c r="I22" s="277" t="b">
        <v>0</v>
      </c>
    </row>
    <row r="23" spans="1:9" ht="41.25" customHeight="1" thickBot="1">
      <c r="A23" s="92"/>
      <c r="B23" s="83"/>
      <c r="C23" s="349" t="s">
        <v>357</v>
      </c>
      <c r="D23" s="349"/>
      <c r="E23" s="349"/>
      <c r="F23" s="95"/>
      <c r="G23" s="82"/>
      <c r="H23" s="83"/>
      <c r="I23" s="72"/>
    </row>
    <row r="24" spans="1:9" ht="13.5" thickTop="1"/>
  </sheetData>
  <sheetProtection algorithmName="SHA-512" hashValue="YuWrQxxlI4IVDSJAlSoPlTUXORONPkmZVJQFQ+6lHmzzmKT8/WJjM6PG2DMdP31vBYRFMgeVvE/mbEp3lrC34g==" saltValue="zLi6h96KorZKr0V9+6S0jw==" spinCount="100000" sheet="1" objects="1" scenarios="1" selectLockedCells="1" selectUnlockedCells="1"/>
  <mergeCells count="14">
    <mergeCell ref="A2:F2"/>
    <mergeCell ref="D22:E22"/>
    <mergeCell ref="C23:E23"/>
    <mergeCell ref="B4:E4"/>
    <mergeCell ref="B7:E7"/>
    <mergeCell ref="B13:E13"/>
    <mergeCell ref="C16:E16"/>
    <mergeCell ref="C18:E18"/>
    <mergeCell ref="D20:E20"/>
    <mergeCell ref="B10:E10"/>
    <mergeCell ref="B11:E11"/>
    <mergeCell ref="B8:E8"/>
    <mergeCell ref="B9:E9"/>
    <mergeCell ref="C17:E17"/>
  </mergeCells>
  <printOptions horizontalCentered="1"/>
  <pageMargins left="0.45" right="0.45" top="0.25" bottom="1" header="0" footer="0.5"/>
  <pageSetup orientation="portrait" r:id="rId1"/>
  <headerFooter scaleWithDoc="0" alignWithMargins="0">
    <oddFooter>&amp;CExhibit A - Page 10</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41" r:id="rId4" name="Check Box 1">
              <controlPr defaultSize="0" autoFill="0" autoLine="0" autoPict="0" altText="">
                <anchor moveWithCells="1">
                  <from>
                    <xdr:col>3</xdr:col>
                    <xdr:colOff>438150</xdr:colOff>
                    <xdr:row>3</xdr:row>
                    <xdr:rowOff>504825</xdr:rowOff>
                  </from>
                  <to>
                    <xdr:col>4</xdr:col>
                    <xdr:colOff>1438275</xdr:colOff>
                    <xdr:row>4</xdr:row>
                    <xdr:rowOff>47625</xdr:rowOff>
                  </to>
                </anchor>
              </controlPr>
            </control>
          </mc:Choice>
        </mc:AlternateContent>
        <mc:AlternateContent xmlns:mc="http://schemas.openxmlformats.org/markup-compatibility/2006">
          <mc:Choice Requires="x14">
            <control shapeId="10242" r:id="rId5" name="Check Box 2">
              <controlPr defaultSize="0" autoFill="0" autoLine="0" autoPict="0" altText="">
                <anchor moveWithCells="1">
                  <from>
                    <xdr:col>4</xdr:col>
                    <xdr:colOff>409575</xdr:colOff>
                    <xdr:row>22</xdr:row>
                    <xdr:rowOff>219075</xdr:rowOff>
                  </from>
                  <to>
                    <xdr:col>4</xdr:col>
                    <xdr:colOff>1924050</xdr:colOff>
                    <xdr:row>22</xdr:row>
                    <xdr:rowOff>438150</xdr:rowOff>
                  </to>
                </anchor>
              </controlPr>
            </control>
          </mc:Choice>
        </mc:AlternateContent>
      </controls>
    </mc:Choice>
  </mc:AlternateConten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2:I33"/>
  <sheetViews>
    <sheetView showGridLines="0" topLeftCell="A13" zoomScaleNormal="100" workbookViewId="0">
      <selection activeCell="L5" sqref="L5"/>
    </sheetView>
  </sheetViews>
  <sheetFormatPr defaultColWidth="9.140625" defaultRowHeight="16.5"/>
  <cols>
    <col min="1" max="1" width="4.7109375" style="10" customWidth="1"/>
    <col min="2" max="2" width="2.85546875" style="10" customWidth="1"/>
    <col min="3" max="3" width="5.5703125" style="10" customWidth="1"/>
    <col min="4" max="4" width="6.140625" style="10" customWidth="1"/>
    <col min="5" max="5" width="55.140625" style="10" customWidth="1"/>
    <col min="6" max="6" width="4.42578125" style="10" customWidth="1"/>
    <col min="7" max="7" width="7" style="10" customWidth="1"/>
    <col min="8" max="8" width="3.5703125" style="10" customWidth="1"/>
    <col min="9" max="9" width="7" style="10" customWidth="1"/>
    <col min="10" max="10" width="2.85546875" style="10" customWidth="1"/>
    <col min="11" max="16384" width="9.140625" style="10"/>
  </cols>
  <sheetData>
    <row r="2" spans="1:9" ht="28.5" customHeight="1" thickBot="1">
      <c r="A2" s="327" t="s">
        <v>201</v>
      </c>
      <c r="B2" s="327"/>
      <c r="C2" s="327"/>
      <c r="D2" s="327"/>
      <c r="E2" s="327"/>
      <c r="F2" s="327"/>
      <c r="G2" s="9"/>
      <c r="H2" s="30"/>
      <c r="I2" s="9"/>
    </row>
    <row r="3" spans="1:9" ht="23.25" customHeight="1" thickTop="1">
      <c r="A3" s="76" t="s">
        <v>97</v>
      </c>
      <c r="B3" s="77" t="s">
        <v>85</v>
      </c>
      <c r="C3" s="77"/>
      <c r="D3" s="77"/>
      <c r="E3" s="77"/>
      <c r="F3" s="78"/>
      <c r="G3" s="77"/>
      <c r="H3" s="77"/>
      <c r="I3" s="78"/>
    </row>
    <row r="4" spans="1:9" ht="9.75" customHeight="1">
      <c r="A4" s="109"/>
      <c r="B4" s="16"/>
      <c r="C4" s="16"/>
      <c r="D4" s="16"/>
      <c r="E4" s="16"/>
      <c r="F4" s="110"/>
      <c r="G4" s="16"/>
      <c r="H4" s="16"/>
      <c r="I4" s="110"/>
    </row>
    <row r="5" spans="1:9" ht="40.5" customHeight="1">
      <c r="A5" s="80"/>
      <c r="B5" s="29"/>
      <c r="C5" s="149" t="s">
        <v>159</v>
      </c>
      <c r="D5" s="355" t="s">
        <v>296</v>
      </c>
      <c r="E5" s="355"/>
      <c r="F5" s="81"/>
      <c r="G5" s="29"/>
      <c r="H5" s="29"/>
      <c r="I5" s="79"/>
    </row>
    <row r="6" spans="1:9" ht="8.25" customHeight="1">
      <c r="A6" s="109"/>
      <c r="B6" s="16"/>
      <c r="C6" s="16"/>
      <c r="D6" s="16"/>
      <c r="E6" s="16"/>
      <c r="F6" s="110"/>
      <c r="G6" s="16"/>
      <c r="H6" s="16"/>
      <c r="I6" s="110"/>
    </row>
    <row r="7" spans="1:9" ht="28.5" customHeight="1">
      <c r="A7" s="109"/>
      <c r="B7" s="356" t="s">
        <v>166</v>
      </c>
      <c r="C7" s="356"/>
      <c r="D7" s="356"/>
      <c r="E7" s="356"/>
      <c r="F7" s="110"/>
      <c r="G7" s="16"/>
      <c r="H7" s="16"/>
      <c r="I7" s="110"/>
    </row>
    <row r="8" spans="1:9" ht="6" customHeight="1">
      <c r="A8" s="109"/>
      <c r="B8" s="16"/>
      <c r="C8" s="16"/>
      <c r="D8" s="16"/>
      <c r="E8" s="16"/>
      <c r="F8" s="110"/>
      <c r="G8" s="16"/>
      <c r="H8" s="16"/>
      <c r="I8" s="110"/>
    </row>
    <row r="9" spans="1:9" ht="27.75" customHeight="1">
      <c r="A9" s="80"/>
      <c r="B9" s="321" t="s">
        <v>193</v>
      </c>
      <c r="C9" s="321"/>
      <c r="D9" s="321"/>
      <c r="E9" s="321"/>
      <c r="F9" s="81"/>
      <c r="G9" s="29"/>
      <c r="H9" s="29"/>
      <c r="I9" s="79"/>
    </row>
    <row r="10" spans="1:9" ht="5.25" customHeight="1">
      <c r="A10" s="109"/>
      <c r="B10" s="16"/>
      <c r="C10" s="16"/>
      <c r="D10" s="16"/>
      <c r="E10" s="16"/>
      <c r="F10" s="110"/>
      <c r="G10" s="16"/>
      <c r="H10" s="16"/>
      <c r="I10" s="110"/>
    </row>
    <row r="11" spans="1:9">
      <c r="A11" s="80"/>
      <c r="B11" s="11" t="s">
        <v>86</v>
      </c>
      <c r="C11" s="357" t="s">
        <v>167</v>
      </c>
      <c r="D11" s="357"/>
      <c r="E11" s="357"/>
      <c r="F11" s="111"/>
      <c r="G11" s="29"/>
      <c r="H11" s="29"/>
      <c r="I11" s="79"/>
    </row>
    <row r="12" spans="1:9" ht="8.25" customHeight="1">
      <c r="A12" s="109"/>
      <c r="B12" s="16"/>
      <c r="C12" s="16"/>
      <c r="D12" s="16"/>
      <c r="E12" s="16"/>
      <c r="F12" s="110"/>
      <c r="G12" s="16"/>
      <c r="H12" s="16"/>
      <c r="I12" s="110"/>
    </row>
    <row r="13" spans="1:9" ht="77.25" customHeight="1">
      <c r="A13" s="80"/>
      <c r="B13" s="41"/>
      <c r="C13" s="355" t="s">
        <v>310</v>
      </c>
      <c r="D13" s="355"/>
      <c r="E13" s="355"/>
      <c r="F13" s="96"/>
      <c r="G13" s="29"/>
      <c r="H13" s="29"/>
      <c r="I13" s="79"/>
    </row>
    <row r="14" spans="1:9" ht="5.25" customHeight="1">
      <c r="A14" s="109"/>
      <c r="B14" s="16"/>
      <c r="C14" s="16"/>
      <c r="D14" s="16"/>
      <c r="E14" s="16"/>
      <c r="F14" s="110"/>
      <c r="G14" s="16"/>
      <c r="H14" s="16"/>
      <c r="I14" s="110"/>
    </row>
    <row r="15" spans="1:9" ht="25.5" customHeight="1">
      <c r="A15" s="80"/>
      <c r="B15" s="29"/>
      <c r="C15" s="144" t="s">
        <v>159</v>
      </c>
      <c r="D15" s="355" t="s">
        <v>311</v>
      </c>
      <c r="E15" s="355"/>
      <c r="F15" s="81"/>
      <c r="G15" s="29"/>
      <c r="H15" s="29"/>
      <c r="I15" s="79"/>
    </row>
    <row r="16" spans="1:9" ht="8.25" customHeight="1">
      <c r="A16" s="109"/>
      <c r="B16" s="16"/>
      <c r="C16" s="16"/>
      <c r="D16" s="16"/>
      <c r="E16" s="16"/>
      <c r="F16" s="110"/>
      <c r="G16" s="16"/>
      <c r="H16" s="16"/>
      <c r="I16" s="110"/>
    </row>
    <row r="17" spans="1:9" ht="118.5" customHeight="1">
      <c r="A17" s="109"/>
      <c r="B17" s="16"/>
      <c r="C17" s="144" t="s">
        <v>159</v>
      </c>
      <c r="D17" s="354" t="s">
        <v>312</v>
      </c>
      <c r="E17" s="354"/>
      <c r="F17" s="110"/>
      <c r="G17" s="16"/>
      <c r="H17" s="16"/>
      <c r="I17" s="110"/>
    </row>
    <row r="18" spans="1:9" ht="8.25" customHeight="1">
      <c r="A18" s="109"/>
      <c r="B18" s="16"/>
      <c r="C18" s="16"/>
      <c r="D18" s="16"/>
      <c r="E18" s="16"/>
      <c r="F18" s="110"/>
      <c r="G18" s="16"/>
      <c r="H18" s="16"/>
      <c r="I18" s="110"/>
    </row>
    <row r="19" spans="1:9" ht="40.5" customHeight="1">
      <c r="A19" s="109"/>
      <c r="B19" s="16"/>
      <c r="C19" s="144" t="s">
        <v>159</v>
      </c>
      <c r="D19" s="355" t="s">
        <v>168</v>
      </c>
      <c r="E19" s="355"/>
      <c r="F19" s="110"/>
      <c r="G19" s="16"/>
      <c r="H19" s="16"/>
      <c r="I19" s="110"/>
    </row>
    <row r="20" spans="1:9" ht="8.25" customHeight="1">
      <c r="A20" s="109"/>
      <c r="B20" s="16"/>
      <c r="C20" s="16"/>
      <c r="D20" s="16"/>
      <c r="E20" s="16"/>
      <c r="F20" s="110"/>
      <c r="G20" s="16"/>
      <c r="H20" s="16"/>
      <c r="I20" s="110"/>
    </row>
    <row r="21" spans="1:9" ht="68.25" customHeight="1">
      <c r="A21" s="109"/>
      <c r="B21" s="16"/>
      <c r="C21" s="144" t="s">
        <v>159</v>
      </c>
      <c r="D21" s="355" t="s">
        <v>297</v>
      </c>
      <c r="E21" s="355"/>
      <c r="F21" s="110"/>
      <c r="G21" s="16"/>
      <c r="H21" s="16"/>
      <c r="I21" s="110"/>
    </row>
    <row r="22" spans="1:9" ht="15.75" customHeight="1">
      <c r="A22" s="109"/>
      <c r="B22" s="16"/>
      <c r="C22" s="16"/>
      <c r="D22" s="144" t="s">
        <v>159</v>
      </c>
      <c r="E22" s="148" t="s">
        <v>88</v>
      </c>
      <c r="F22" s="79"/>
      <c r="G22" s="29"/>
      <c r="H22" s="16"/>
      <c r="I22" s="110"/>
    </row>
    <row r="23" spans="1:9" ht="18.75" customHeight="1">
      <c r="A23" s="109"/>
      <c r="B23" s="16"/>
      <c r="C23" s="16"/>
      <c r="D23" s="144" t="s">
        <v>159</v>
      </c>
      <c r="E23" s="148" t="s">
        <v>89</v>
      </c>
      <c r="F23" s="79"/>
      <c r="G23" s="29"/>
      <c r="H23" s="16"/>
      <c r="I23" s="110"/>
    </row>
    <row r="24" spans="1:9" ht="18.75" customHeight="1">
      <c r="A24" s="109"/>
      <c r="B24" s="29"/>
      <c r="C24" s="45"/>
      <c r="D24" s="144" t="s">
        <v>159</v>
      </c>
      <c r="E24" s="148" t="s">
        <v>90</v>
      </c>
      <c r="F24" s="79"/>
      <c r="G24" s="29"/>
      <c r="H24" s="16"/>
      <c r="I24" s="110"/>
    </row>
    <row r="25" spans="1:9" ht="18" customHeight="1">
      <c r="A25" s="109"/>
      <c r="B25" s="16"/>
      <c r="C25" s="16"/>
      <c r="D25" s="144" t="s">
        <v>159</v>
      </c>
      <c r="E25" s="148" t="s">
        <v>91</v>
      </c>
      <c r="F25" s="79"/>
      <c r="G25" s="29"/>
      <c r="H25" s="16"/>
      <c r="I25" s="110"/>
    </row>
    <row r="26" spans="1:9" ht="17.25" customHeight="1">
      <c r="A26" s="109"/>
      <c r="B26" s="40"/>
      <c r="C26" s="40"/>
      <c r="D26" s="144" t="s">
        <v>159</v>
      </c>
      <c r="E26" s="148" t="s">
        <v>92</v>
      </c>
      <c r="F26" s="79"/>
      <c r="G26" s="29"/>
      <c r="H26" s="16"/>
      <c r="I26" s="110"/>
    </row>
    <row r="27" spans="1:9" ht="17.25" customHeight="1">
      <c r="A27" s="109"/>
      <c r="B27" s="16"/>
      <c r="C27" s="16"/>
      <c r="D27" s="144" t="s">
        <v>159</v>
      </c>
      <c r="E27" s="148" t="s">
        <v>93</v>
      </c>
      <c r="F27" s="79"/>
      <c r="G27" s="29"/>
      <c r="H27" s="16"/>
      <c r="I27" s="110"/>
    </row>
    <row r="28" spans="1:9" ht="14.25" customHeight="1">
      <c r="A28" s="109"/>
      <c r="B28" s="40"/>
      <c r="C28" s="40"/>
      <c r="D28" s="144" t="s">
        <v>159</v>
      </c>
      <c r="E28" s="148" t="s">
        <v>94</v>
      </c>
      <c r="F28" s="79"/>
      <c r="G28" s="29"/>
      <c r="H28" s="16"/>
      <c r="I28" s="110"/>
    </row>
    <row r="29" spans="1:9" ht="15" customHeight="1">
      <c r="A29" s="109"/>
      <c r="B29" s="16"/>
      <c r="C29" s="16"/>
      <c r="D29" s="144" t="s">
        <v>159</v>
      </c>
      <c r="E29" s="148" t="s">
        <v>95</v>
      </c>
      <c r="F29" s="79"/>
      <c r="G29" s="29"/>
      <c r="H29" s="16"/>
      <c r="I29" s="110"/>
    </row>
    <row r="30" spans="1:9" ht="20.25">
      <c r="A30" s="109"/>
      <c r="B30" s="40"/>
      <c r="C30" s="40"/>
      <c r="D30" s="144" t="s">
        <v>159</v>
      </c>
      <c r="E30" s="148" t="s">
        <v>96</v>
      </c>
      <c r="F30" s="79"/>
      <c r="G30" s="29"/>
      <c r="H30" s="16"/>
      <c r="I30" s="110"/>
    </row>
    <row r="31" spans="1:9" ht="7.5" customHeight="1">
      <c r="A31" s="109"/>
      <c r="B31" s="16"/>
      <c r="C31" s="16"/>
      <c r="D31" s="16"/>
      <c r="E31" s="16"/>
      <c r="F31" s="79"/>
      <c r="G31" s="16"/>
      <c r="H31" s="16"/>
      <c r="I31" s="110"/>
    </row>
    <row r="32" spans="1:9" ht="17.25" thickBot="1">
      <c r="A32" s="112"/>
      <c r="B32" s="113"/>
      <c r="C32" s="352" t="s">
        <v>301</v>
      </c>
      <c r="D32" s="352"/>
      <c r="E32" s="352"/>
      <c r="F32" s="353"/>
      <c r="G32" s="113"/>
      <c r="H32" s="113"/>
      <c r="I32" s="114"/>
    </row>
    <row r="33" spans="2:6" ht="17.25" thickTop="1">
      <c r="B33" s="351"/>
      <c r="C33" s="351"/>
      <c r="D33" s="351"/>
      <c r="E33" s="351"/>
      <c r="F33" s="15"/>
    </row>
  </sheetData>
  <sheetProtection algorithmName="SHA-512" hashValue="m6Q1udrg7ed+oYPhATa2dqAJCq/FBeLn+5B6G9Goo1x9hT6pQgTHrsD0YmnO6I3O/+nDuf2eObYzs/Jv74nwag==" saltValue="FcKr7Kqkr4Hvv8t3SnJZxQ==" spinCount="100000" sheet="1" objects="1" scenarios="1" selectLockedCells="1" selectUnlockedCells="1"/>
  <mergeCells count="12">
    <mergeCell ref="A2:F2"/>
    <mergeCell ref="D5:E5"/>
    <mergeCell ref="B7:E7"/>
    <mergeCell ref="C13:E13"/>
    <mergeCell ref="D15:E15"/>
    <mergeCell ref="B9:E9"/>
    <mergeCell ref="C11:E11"/>
    <mergeCell ref="B33:E33"/>
    <mergeCell ref="C32:F32"/>
    <mergeCell ref="D17:E17"/>
    <mergeCell ref="D19:E19"/>
    <mergeCell ref="D21:E21"/>
  </mergeCells>
  <printOptions horizontalCentered="1" verticalCentered="1"/>
  <pageMargins left="0.5" right="0.5" top="0.25" bottom="1" header="0" footer="0.5"/>
  <pageSetup scale="90" orientation="portrait" r:id="rId1"/>
  <headerFooter scaleWithDoc="0" alignWithMargins="0">
    <oddFooter>&amp;CExhibit A - Page 11</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A1:L25"/>
  <sheetViews>
    <sheetView showGridLines="0" topLeftCell="A19" zoomScaleNormal="100" workbookViewId="0">
      <selection activeCell="O6" sqref="O6"/>
    </sheetView>
  </sheetViews>
  <sheetFormatPr defaultColWidth="9.140625" defaultRowHeight="16.5"/>
  <cols>
    <col min="1" max="1" width="4.28515625" style="26" customWidth="1"/>
    <col min="2" max="2" width="3.5703125" style="10" customWidth="1"/>
    <col min="3" max="3" width="4.5703125" style="10" customWidth="1"/>
    <col min="4" max="4" width="20.42578125" style="10" customWidth="1"/>
    <col min="5" max="5" width="18.42578125" style="10" customWidth="1"/>
    <col min="6" max="6" width="20.5703125" style="10" customWidth="1"/>
    <col min="7" max="7" width="2" style="10" customWidth="1"/>
    <col min="8" max="8" width="6.140625" style="10" customWidth="1"/>
    <col min="9" max="9" width="4.140625" style="10" customWidth="1"/>
    <col min="10" max="10" width="6.42578125" style="10" customWidth="1"/>
    <col min="11" max="11" width="2.140625" style="10" customWidth="1"/>
    <col min="12" max="12" width="6.42578125" style="26" customWidth="1"/>
    <col min="13" max="13" width="7" style="10" customWidth="1"/>
    <col min="14" max="16384" width="9.140625" style="10"/>
  </cols>
  <sheetData>
    <row r="1" spans="1:12" ht="26.25" customHeight="1"/>
    <row r="2" spans="1:12" ht="28.5" customHeight="1" thickBot="1">
      <c r="A2" s="358" t="s">
        <v>201</v>
      </c>
      <c r="B2" s="358"/>
      <c r="C2" s="358"/>
      <c r="D2" s="358"/>
      <c r="E2" s="358"/>
      <c r="F2" s="358"/>
      <c r="G2" s="358"/>
      <c r="H2" s="358"/>
      <c r="I2" s="358"/>
      <c r="J2" s="33"/>
      <c r="K2" s="32"/>
      <c r="L2" s="33"/>
    </row>
    <row r="3" spans="1:12" ht="8.25" customHeight="1" thickTop="1">
      <c r="A3" s="115"/>
      <c r="B3" s="116"/>
      <c r="C3" s="116"/>
      <c r="D3" s="116"/>
      <c r="E3" s="116"/>
      <c r="F3" s="116"/>
      <c r="G3" s="116"/>
      <c r="H3" s="116"/>
      <c r="I3" s="117"/>
      <c r="J3" s="123"/>
      <c r="K3" s="116"/>
      <c r="L3" s="124"/>
    </row>
    <row r="4" spans="1:12">
      <c r="A4" s="118" t="s">
        <v>97</v>
      </c>
      <c r="B4" s="39" t="s">
        <v>85</v>
      </c>
      <c r="C4" s="39"/>
      <c r="D4" s="39"/>
      <c r="E4" s="39"/>
      <c r="F4" s="39"/>
      <c r="G4" s="39"/>
      <c r="H4" s="39"/>
      <c r="I4" s="119"/>
      <c r="J4" s="125"/>
      <c r="K4" s="39"/>
      <c r="L4" s="126"/>
    </row>
    <row r="5" spans="1:12" ht="5.25" customHeight="1">
      <c r="A5" s="99"/>
      <c r="B5" s="16"/>
      <c r="C5" s="16"/>
      <c r="D5" s="16"/>
      <c r="E5" s="16"/>
      <c r="F5" s="16"/>
      <c r="G5" s="16"/>
      <c r="H5" s="16"/>
      <c r="I5" s="110"/>
      <c r="J5" s="109"/>
      <c r="K5" s="16"/>
      <c r="L5" s="106"/>
    </row>
    <row r="6" spans="1:12" ht="53.25" customHeight="1">
      <c r="A6" s="120"/>
      <c r="B6" s="47"/>
      <c r="C6" s="144" t="s">
        <v>159</v>
      </c>
      <c r="D6" s="355" t="s">
        <v>169</v>
      </c>
      <c r="E6" s="355"/>
      <c r="F6" s="355"/>
      <c r="G6" s="355"/>
      <c r="H6" s="355"/>
      <c r="I6" s="121"/>
      <c r="J6" s="125"/>
      <c r="K6" s="39"/>
      <c r="L6" s="126"/>
    </row>
    <row r="7" spans="1:12" ht="7.15" customHeight="1">
      <c r="A7" s="99"/>
      <c r="B7" s="16"/>
      <c r="C7" s="16"/>
      <c r="D7" s="355"/>
      <c r="E7" s="355"/>
      <c r="F7" s="355"/>
      <c r="G7" s="355"/>
      <c r="H7" s="355"/>
      <c r="I7" s="110"/>
      <c r="J7" s="109"/>
      <c r="K7" s="16"/>
      <c r="L7" s="106"/>
    </row>
    <row r="8" spans="1:12" ht="40.9" customHeight="1">
      <c r="A8" s="120"/>
      <c r="B8" s="47"/>
      <c r="C8" s="144" t="s">
        <v>159</v>
      </c>
      <c r="D8" s="356" t="s">
        <v>170</v>
      </c>
      <c r="E8" s="356"/>
      <c r="F8" s="356"/>
      <c r="G8" s="356"/>
      <c r="H8" s="355"/>
      <c r="I8" s="121"/>
      <c r="J8" s="125"/>
      <c r="K8" s="39"/>
      <c r="L8" s="126"/>
    </row>
    <row r="9" spans="1:12" ht="10.5" customHeight="1">
      <c r="A9" s="120"/>
      <c r="B9" s="47"/>
      <c r="C9" s="144"/>
      <c r="D9" s="150"/>
      <c r="E9" s="150"/>
      <c r="F9" s="150"/>
      <c r="G9" s="150"/>
      <c r="H9" s="151"/>
      <c r="I9" s="121"/>
      <c r="J9" s="125"/>
      <c r="K9" s="39"/>
      <c r="L9" s="126"/>
    </row>
    <row r="10" spans="1:12" ht="30.75" customHeight="1">
      <c r="A10" s="120"/>
      <c r="B10" s="47" t="s">
        <v>87</v>
      </c>
      <c r="C10" s="360" t="s">
        <v>313</v>
      </c>
      <c r="D10" s="360"/>
      <c r="E10" s="360"/>
      <c r="F10" s="360"/>
      <c r="G10" s="360"/>
      <c r="H10" s="360"/>
      <c r="I10" s="121"/>
      <c r="J10" s="125"/>
      <c r="K10" s="39"/>
      <c r="L10" s="126"/>
    </row>
    <row r="11" spans="1:12" ht="55.15" customHeight="1">
      <c r="A11" s="120"/>
      <c r="B11" s="16"/>
      <c r="C11" s="355" t="s">
        <v>214</v>
      </c>
      <c r="D11" s="355"/>
      <c r="E11" s="355"/>
      <c r="F11" s="355"/>
      <c r="G11" s="355"/>
      <c r="H11" s="355"/>
      <c r="I11" s="121"/>
      <c r="J11" s="125"/>
      <c r="K11" s="39"/>
      <c r="L11" s="126"/>
    </row>
    <row r="12" spans="1:12" ht="8.25" customHeight="1">
      <c r="A12" s="120"/>
      <c r="B12" s="16"/>
      <c r="C12" s="151"/>
      <c r="D12" s="151"/>
      <c r="E12" s="151"/>
      <c r="F12" s="151"/>
      <c r="G12" s="151"/>
      <c r="H12" s="151"/>
      <c r="I12" s="121"/>
      <c r="J12" s="125"/>
      <c r="K12" s="39"/>
      <c r="L12" s="126"/>
    </row>
    <row r="13" spans="1:12" ht="39.75" customHeight="1">
      <c r="A13" s="120"/>
      <c r="B13" s="47"/>
      <c r="C13" s="355" t="s">
        <v>171</v>
      </c>
      <c r="D13" s="355"/>
      <c r="E13" s="355"/>
      <c r="F13" s="355"/>
      <c r="G13" s="355"/>
      <c r="H13" s="355"/>
      <c r="I13" s="121"/>
      <c r="J13" s="125"/>
      <c r="K13" s="39"/>
      <c r="L13" s="126"/>
    </row>
    <row r="14" spans="1:12" ht="6" customHeight="1">
      <c r="A14" s="120"/>
      <c r="B14" s="47"/>
      <c r="C14" s="151"/>
      <c r="D14" s="151"/>
      <c r="E14" s="151"/>
      <c r="F14" s="151"/>
      <c r="G14" s="151"/>
      <c r="H14" s="151"/>
      <c r="I14" s="121"/>
      <c r="J14" s="125"/>
      <c r="K14" s="39"/>
      <c r="L14" s="126"/>
    </row>
    <row r="15" spans="1:12" ht="52.5" customHeight="1">
      <c r="A15" s="120"/>
      <c r="B15" s="47"/>
      <c r="C15" s="361" t="s">
        <v>324</v>
      </c>
      <c r="D15" s="361"/>
      <c r="E15" s="361"/>
      <c r="F15" s="361"/>
      <c r="G15" s="361"/>
      <c r="H15" s="361"/>
      <c r="I15" s="121"/>
      <c r="J15" s="125"/>
      <c r="K15" s="39"/>
      <c r="L15" s="126"/>
    </row>
    <row r="16" spans="1:12" ht="139.9" customHeight="1">
      <c r="A16" s="120"/>
      <c r="B16" s="47"/>
      <c r="C16" s="47"/>
      <c r="D16" s="152" t="s">
        <v>174</v>
      </c>
      <c r="E16" s="152" t="s">
        <v>194</v>
      </c>
      <c r="F16" s="152" t="s">
        <v>321</v>
      </c>
      <c r="G16" s="150"/>
      <c r="H16" s="151"/>
      <c r="I16" s="121"/>
      <c r="J16" s="125"/>
      <c r="K16" s="39"/>
      <c r="L16" s="126"/>
    </row>
    <row r="17" spans="1:12" ht="155.44999999999999" customHeight="1">
      <c r="A17" s="120"/>
      <c r="B17" s="47"/>
      <c r="C17" s="47"/>
      <c r="D17" s="152" t="s">
        <v>186</v>
      </c>
      <c r="E17" s="152" t="s">
        <v>195</v>
      </c>
      <c r="F17" s="152" t="s">
        <v>172</v>
      </c>
      <c r="G17" s="150"/>
      <c r="H17" s="151"/>
      <c r="I17" s="121"/>
      <c r="J17" s="125"/>
      <c r="K17" s="39"/>
      <c r="L17" s="126"/>
    </row>
    <row r="18" spans="1:12" ht="99" customHeight="1">
      <c r="A18" s="120"/>
      <c r="B18" s="47"/>
      <c r="C18" s="47"/>
      <c r="D18" s="152" t="s">
        <v>173</v>
      </c>
      <c r="E18" s="362"/>
      <c r="F18" s="363"/>
      <c r="G18" s="150"/>
      <c r="H18" s="151"/>
      <c r="I18" s="121"/>
      <c r="J18" s="125"/>
      <c r="K18" s="39"/>
      <c r="L18" s="126"/>
    </row>
    <row r="19" spans="1:12" ht="66" customHeight="1">
      <c r="A19" s="364" t="s">
        <v>302</v>
      </c>
      <c r="B19" s="365"/>
      <c r="C19" s="365"/>
      <c r="D19" s="365"/>
      <c r="E19" s="365"/>
      <c r="F19" s="365"/>
      <c r="G19" s="365"/>
      <c r="H19" s="365"/>
      <c r="I19" s="366"/>
      <c r="J19" s="125"/>
      <c r="K19" s="39"/>
      <c r="L19" s="126"/>
    </row>
    <row r="20" spans="1:12" ht="17.25" customHeight="1" thickBot="1">
      <c r="A20" s="122"/>
      <c r="B20" s="113"/>
      <c r="C20" s="113"/>
      <c r="D20" s="113"/>
      <c r="E20" s="113"/>
      <c r="F20" s="113"/>
      <c r="G20" s="113"/>
      <c r="H20" s="113"/>
      <c r="I20" s="114"/>
      <c r="J20" s="112"/>
      <c r="K20" s="113"/>
      <c r="L20" s="127"/>
    </row>
    <row r="21" spans="1:12" s="16" customFormat="1" ht="17.25" customHeight="1" thickTop="1">
      <c r="A21" s="18"/>
      <c r="L21" s="18"/>
    </row>
    <row r="22" spans="1:12" s="16" customFormat="1">
      <c r="A22" s="153"/>
      <c r="B22" s="359"/>
      <c r="C22" s="359"/>
      <c r="D22" s="359"/>
      <c r="E22" s="359"/>
      <c r="F22" s="359"/>
      <c r="G22" s="359"/>
      <c r="H22" s="359"/>
      <c r="I22" s="46"/>
      <c r="J22" s="128"/>
      <c r="K22" s="39"/>
      <c r="L22" s="128"/>
    </row>
    <row r="23" spans="1:12" s="16" customFormat="1">
      <c r="A23" s="18"/>
      <c r="L23" s="18"/>
    </row>
    <row r="24" spans="1:12" s="16" customFormat="1" ht="48.75" customHeight="1">
      <c r="A24" s="128"/>
      <c r="B24" s="359"/>
      <c r="C24" s="359"/>
      <c r="D24" s="359"/>
      <c r="E24" s="359"/>
      <c r="F24" s="359"/>
      <c r="G24" s="359"/>
      <c r="H24" s="359"/>
      <c r="I24" s="46"/>
      <c r="J24" s="39"/>
      <c r="K24" s="39"/>
      <c r="L24" s="128"/>
    </row>
    <row r="25" spans="1:12" s="16" customFormat="1">
      <c r="A25" s="18"/>
      <c r="L25" s="18"/>
    </row>
  </sheetData>
  <sheetProtection algorithmName="SHA-512" hashValue="cDMOh5TCbnrGzOoNawC6Amr3y6DLU6ivlbSs+YhdaPeuXBxCz6f99OzxFscDmLztPRgGtxxnSjQ3ndJwpKtfgQ==" saltValue="I1hJPXO8lnPylI+YhjcrBQ==" spinCount="100000" sheet="1" objects="1" scenarios="1" selectLockedCells="1" selectUnlockedCells="1"/>
  <mergeCells count="12">
    <mergeCell ref="A2:I2"/>
    <mergeCell ref="B22:H22"/>
    <mergeCell ref="B24:H24"/>
    <mergeCell ref="D6:H6"/>
    <mergeCell ref="D8:H8"/>
    <mergeCell ref="D7:H7"/>
    <mergeCell ref="C11:H11"/>
    <mergeCell ref="C10:H10"/>
    <mergeCell ref="C13:H13"/>
    <mergeCell ref="C15:H15"/>
    <mergeCell ref="E18:F18"/>
    <mergeCell ref="A19:I19"/>
  </mergeCells>
  <printOptions horizontalCentered="1"/>
  <pageMargins left="0.45" right="0.45" top="0.25" bottom="1" header="0" footer="0.5"/>
  <pageSetup scale="75" orientation="portrait" r:id="rId1"/>
  <headerFooter scaleWithDoc="0" alignWithMargins="0">
    <oddFooter>&amp;CExhibit A - Page 12</oddFooter>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4">
    <pageSetUpPr fitToPage="1"/>
  </sheetPr>
  <dimension ref="A1:L20"/>
  <sheetViews>
    <sheetView showGridLines="0" topLeftCell="A4" zoomScaleNormal="100" workbookViewId="0">
      <selection activeCell="B12" sqref="B12:H12"/>
    </sheetView>
  </sheetViews>
  <sheetFormatPr defaultColWidth="9.140625" defaultRowHeight="12.75"/>
  <cols>
    <col min="1" max="1" width="6.5703125" style="168" customWidth="1"/>
    <col min="2" max="4" width="9.140625" style="168"/>
    <col min="5" max="5" width="7.140625" style="168" customWidth="1"/>
    <col min="6" max="6" width="9.140625" style="168"/>
    <col min="7" max="7" width="7.85546875" style="168" customWidth="1"/>
    <col min="8" max="8" width="11.7109375" style="168" customWidth="1"/>
    <col min="9" max="9" width="3.140625" style="168" customWidth="1"/>
    <col min="10" max="10" width="6.42578125" style="155" customWidth="1"/>
    <col min="11" max="11" width="3.140625" style="168" customWidth="1"/>
    <col min="12" max="12" width="6.42578125" style="155" customWidth="1"/>
    <col min="13" max="16384" width="9.140625" style="168"/>
  </cols>
  <sheetData>
    <row r="1" spans="1:12" ht="27.75" customHeight="1"/>
    <row r="2" spans="1:12" ht="28.5" customHeight="1" thickBot="1">
      <c r="A2" s="369" t="s">
        <v>201</v>
      </c>
      <c r="B2" s="369"/>
      <c r="C2" s="369"/>
      <c r="D2" s="369"/>
      <c r="E2" s="369"/>
      <c r="F2" s="369"/>
      <c r="G2" s="369"/>
      <c r="H2" s="369"/>
      <c r="I2" s="369"/>
      <c r="J2" s="33" t="s">
        <v>0</v>
      </c>
      <c r="L2" s="33" t="s">
        <v>1</v>
      </c>
    </row>
    <row r="3" spans="1:12" ht="15" customHeight="1" thickTop="1">
      <c r="A3" s="258" t="s">
        <v>97</v>
      </c>
      <c r="B3" s="370" t="s">
        <v>85</v>
      </c>
      <c r="C3" s="370"/>
      <c r="D3" s="370"/>
      <c r="E3" s="370"/>
      <c r="F3" s="370"/>
      <c r="G3" s="370"/>
      <c r="H3" s="370"/>
      <c r="I3" s="169"/>
      <c r="J3" s="170"/>
      <c r="K3" s="171"/>
      <c r="L3" s="172"/>
    </row>
    <row r="4" spans="1:12" ht="12" customHeight="1">
      <c r="A4" s="173"/>
      <c r="B4" s="158"/>
      <c r="C4" s="158"/>
      <c r="D4" s="158"/>
      <c r="E4" s="158"/>
      <c r="F4" s="158"/>
      <c r="G4" s="158"/>
      <c r="H4" s="158"/>
      <c r="I4" s="174"/>
      <c r="J4" s="175"/>
      <c r="K4" s="158"/>
      <c r="L4" s="176"/>
    </row>
    <row r="5" spans="1:12" ht="55.15" customHeight="1">
      <c r="A5" s="173"/>
      <c r="B5" s="367" t="s">
        <v>355</v>
      </c>
      <c r="C5" s="367"/>
      <c r="D5" s="367"/>
      <c r="E5" s="367"/>
      <c r="F5" s="367"/>
      <c r="G5" s="367"/>
      <c r="H5" s="367"/>
      <c r="I5" s="174"/>
      <c r="J5" s="175"/>
      <c r="K5" s="158"/>
      <c r="L5" s="176"/>
    </row>
    <row r="6" spans="1:12" ht="10.5" customHeight="1">
      <c r="A6" s="173"/>
      <c r="B6" s="158"/>
      <c r="C6" s="158"/>
      <c r="D6" s="158"/>
      <c r="E6" s="158"/>
      <c r="F6" s="158"/>
      <c r="G6" s="158"/>
      <c r="H6" s="158"/>
      <c r="I6" s="174"/>
      <c r="J6" s="175"/>
      <c r="K6" s="158"/>
      <c r="L6" s="176"/>
    </row>
    <row r="7" spans="1:12" ht="99" customHeight="1">
      <c r="A7" s="173"/>
      <c r="B7" s="371" t="s">
        <v>298</v>
      </c>
      <c r="C7" s="372"/>
      <c r="D7" s="372"/>
      <c r="E7" s="372"/>
      <c r="F7" s="372"/>
      <c r="G7" s="372"/>
      <c r="H7" s="373"/>
      <c r="I7" s="174"/>
      <c r="J7" s="175"/>
      <c r="K7" s="158"/>
      <c r="L7" s="176"/>
    </row>
    <row r="8" spans="1:12" ht="13.5" thickBot="1">
      <c r="A8" s="177"/>
      <c r="B8" s="178"/>
      <c r="C8" s="178"/>
      <c r="D8" s="178"/>
      <c r="E8" s="178"/>
      <c r="F8" s="178"/>
      <c r="G8" s="178"/>
      <c r="H8" s="178"/>
      <c r="I8" s="179"/>
      <c r="J8" s="180"/>
      <c r="K8" s="178"/>
      <c r="L8" s="181"/>
    </row>
    <row r="9" spans="1:12" ht="13.5" thickTop="1">
      <c r="A9" s="170"/>
      <c r="B9" s="171"/>
      <c r="C9" s="171"/>
      <c r="D9" s="171"/>
      <c r="E9" s="171"/>
      <c r="F9" s="171"/>
      <c r="G9" s="171"/>
      <c r="H9" s="171"/>
      <c r="I9" s="169"/>
      <c r="J9" s="170"/>
      <c r="K9" s="171"/>
      <c r="L9" s="172"/>
    </row>
    <row r="10" spans="1:12" ht="25.5" customHeight="1">
      <c r="A10" s="129" t="s">
        <v>217</v>
      </c>
      <c r="B10" s="367" t="s">
        <v>98</v>
      </c>
      <c r="C10" s="367"/>
      <c r="D10" s="367"/>
      <c r="E10" s="367"/>
      <c r="F10" s="367"/>
      <c r="G10" s="367"/>
      <c r="H10" s="367"/>
      <c r="I10" s="121"/>
      <c r="J10" s="120">
        <v>2</v>
      </c>
      <c r="K10" s="39"/>
      <c r="L10" s="245">
        <f>IF(L13=TRUE, 2, 0)</f>
        <v>0</v>
      </c>
    </row>
    <row r="11" spans="1:12" ht="7.5" customHeight="1">
      <c r="A11" s="175"/>
      <c r="B11" s="367"/>
      <c r="C11" s="367"/>
      <c r="D11" s="367"/>
      <c r="E11" s="367"/>
      <c r="F11" s="367"/>
      <c r="G11" s="367"/>
      <c r="H11" s="367"/>
      <c r="I11" s="174"/>
      <c r="J11" s="175"/>
      <c r="K11" s="158"/>
      <c r="L11" s="176"/>
    </row>
    <row r="12" spans="1:12" ht="31.5" customHeight="1">
      <c r="A12" s="120"/>
      <c r="B12" s="367" t="s">
        <v>211</v>
      </c>
      <c r="C12" s="367"/>
      <c r="D12" s="367"/>
      <c r="E12" s="367"/>
      <c r="F12" s="367"/>
      <c r="G12" s="367"/>
      <c r="H12" s="367"/>
      <c r="I12" s="121"/>
      <c r="J12" s="120"/>
      <c r="K12" s="39"/>
      <c r="L12" s="126"/>
    </row>
    <row r="13" spans="1:12" ht="50.25" customHeight="1">
      <c r="A13" s="120"/>
      <c r="B13" s="367" t="s">
        <v>212</v>
      </c>
      <c r="C13" s="367"/>
      <c r="D13" s="367"/>
      <c r="E13" s="367"/>
      <c r="F13" s="367"/>
      <c r="G13" s="367"/>
      <c r="H13" s="367"/>
      <c r="I13" s="121"/>
      <c r="J13" s="120"/>
      <c r="K13" s="39"/>
      <c r="L13" s="281" t="b">
        <v>0</v>
      </c>
    </row>
    <row r="14" spans="1:12" ht="13.5" thickBot="1">
      <c r="A14" s="177"/>
      <c r="B14" s="197"/>
      <c r="C14" s="178"/>
      <c r="D14" s="178"/>
      <c r="E14" s="178"/>
      <c r="F14" s="178"/>
      <c r="G14" s="178"/>
      <c r="H14" s="178"/>
      <c r="I14" s="179"/>
      <c r="J14" s="180"/>
      <c r="K14" s="178"/>
      <c r="L14" s="181"/>
    </row>
    <row r="15" spans="1:12" ht="13.5" thickTop="1">
      <c r="A15" s="173"/>
      <c r="B15" s="196"/>
      <c r="C15" s="158"/>
      <c r="D15" s="158"/>
      <c r="E15" s="158"/>
      <c r="F15" s="158"/>
      <c r="G15" s="158"/>
      <c r="H15" s="158"/>
      <c r="I15" s="174"/>
      <c r="J15" s="170"/>
      <c r="K15" s="171"/>
      <c r="L15" s="172"/>
    </row>
    <row r="16" spans="1:12" ht="79.5" customHeight="1">
      <c r="A16" s="129" t="s">
        <v>216</v>
      </c>
      <c r="B16" s="367" t="s">
        <v>207</v>
      </c>
      <c r="C16" s="367"/>
      <c r="D16" s="367"/>
      <c r="E16" s="367"/>
      <c r="F16" s="367"/>
      <c r="G16" s="367"/>
      <c r="H16" s="367"/>
      <c r="I16" s="174"/>
      <c r="J16" s="175">
        <v>3</v>
      </c>
      <c r="K16" s="158"/>
      <c r="L16" s="246">
        <f>IF(L19=TRUE, 3, 0)</f>
        <v>0</v>
      </c>
    </row>
    <row r="17" spans="1:12" ht="42.75" customHeight="1">
      <c r="A17" s="129"/>
      <c r="B17" s="367" t="s">
        <v>208</v>
      </c>
      <c r="C17" s="367"/>
      <c r="D17" s="367"/>
      <c r="E17" s="367"/>
      <c r="F17" s="367"/>
      <c r="G17" s="367"/>
      <c r="H17" s="367"/>
      <c r="I17" s="174"/>
      <c r="J17" s="175"/>
      <c r="K17" s="158"/>
      <c r="L17" s="176"/>
    </row>
    <row r="18" spans="1:12" ht="41.25" customHeight="1">
      <c r="A18" s="129"/>
      <c r="B18" s="367" t="s">
        <v>209</v>
      </c>
      <c r="C18" s="367"/>
      <c r="D18" s="367"/>
      <c r="E18" s="367"/>
      <c r="F18" s="367"/>
      <c r="G18" s="367"/>
      <c r="H18" s="367"/>
      <c r="I18" s="174"/>
      <c r="J18" s="175"/>
      <c r="K18" s="158"/>
      <c r="L18" s="176"/>
    </row>
    <row r="19" spans="1:12" ht="62.25" customHeight="1" thickBot="1">
      <c r="A19" s="154"/>
      <c r="B19" s="368" t="s">
        <v>210</v>
      </c>
      <c r="C19" s="368"/>
      <c r="D19" s="368"/>
      <c r="E19" s="368"/>
      <c r="F19" s="368"/>
      <c r="G19" s="368"/>
      <c r="H19" s="368"/>
      <c r="I19" s="179"/>
      <c r="J19" s="180"/>
      <c r="K19" s="178"/>
      <c r="L19" s="282" t="b">
        <v>0</v>
      </c>
    </row>
    <row r="20" spans="1:12" ht="13.5" thickTop="1"/>
  </sheetData>
  <sheetProtection algorithmName="SHA-512" hashValue="pR9VefghkIpHZiwCLbzSNf7Dy1c0Ty0K5HwLdIoE0e/YHteLf6lkgXJBOadP1fPAKH1/UEhojb8s3FVk+t7QmQ==" saltValue="SIbvSFSFjJUMnpQGMV5iNA==" spinCount="100000" sheet="1" objects="1" scenarios="1" selectLockedCells="1" selectUnlockedCells="1"/>
  <mergeCells count="12">
    <mergeCell ref="B17:H17"/>
    <mergeCell ref="B18:H18"/>
    <mergeCell ref="B19:H19"/>
    <mergeCell ref="B13:H13"/>
    <mergeCell ref="A2:I2"/>
    <mergeCell ref="B16:H16"/>
    <mergeCell ref="B3:H3"/>
    <mergeCell ref="B7:H7"/>
    <mergeCell ref="B10:H10"/>
    <mergeCell ref="B12:H12"/>
    <mergeCell ref="B5:H5"/>
    <mergeCell ref="B11:H11"/>
  </mergeCells>
  <printOptions horizontalCentered="1"/>
  <pageMargins left="0.45" right="0.45" top="0.25" bottom="1" header="0" footer="0.5"/>
  <pageSetup orientation="portrait" r:id="rId1"/>
  <headerFooter scaleWithDoc="0" alignWithMargins="0">
    <oddFooter>&amp;CExhibit A - Page 13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3313" r:id="rId4" name="Check Box 1">
              <controlPr defaultSize="0" autoFill="0" autoLine="0" autoPict="0" altText="">
                <anchor moveWithCells="1">
                  <from>
                    <xdr:col>2</xdr:col>
                    <xdr:colOff>466725</xdr:colOff>
                    <xdr:row>12</xdr:row>
                    <xdr:rowOff>514350</xdr:rowOff>
                  </from>
                  <to>
                    <xdr:col>5</xdr:col>
                    <xdr:colOff>285750</xdr:colOff>
                    <xdr:row>13</xdr:row>
                    <xdr:rowOff>95250</xdr:rowOff>
                  </to>
                </anchor>
              </controlPr>
            </control>
          </mc:Choice>
        </mc:AlternateContent>
        <mc:AlternateContent xmlns:mc="http://schemas.openxmlformats.org/markup-compatibility/2006">
          <mc:Choice Requires="x14">
            <control shapeId="13314" r:id="rId5" name="Check Box 2">
              <controlPr defaultSize="0" autoFill="0" autoLine="0" autoPict="0" altText="">
                <anchor moveWithCells="1">
                  <from>
                    <xdr:col>2</xdr:col>
                    <xdr:colOff>466725</xdr:colOff>
                    <xdr:row>18</xdr:row>
                    <xdr:rowOff>514350</xdr:rowOff>
                  </from>
                  <to>
                    <xdr:col>5</xdr:col>
                    <xdr:colOff>285750</xdr:colOff>
                    <xdr:row>18</xdr:row>
                    <xdr:rowOff>733425</xdr:rowOff>
                  </to>
                </anchor>
              </controlPr>
            </control>
          </mc:Choice>
        </mc:AlternateContent>
      </controls>
    </mc:Choice>
  </mc:AlternateConten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U19"/>
  <sheetViews>
    <sheetView showGridLines="0" zoomScaleNormal="100" workbookViewId="0">
      <selection activeCell="E10" sqref="E10:G10"/>
    </sheetView>
  </sheetViews>
  <sheetFormatPr defaultColWidth="9.140625" defaultRowHeight="12.75"/>
  <cols>
    <col min="1" max="1" width="6.5703125" style="168" customWidth="1"/>
    <col min="2" max="3" width="9.140625" style="168"/>
    <col min="4" max="4" width="16.5703125" style="168" customWidth="1"/>
    <col min="5" max="5" width="7.140625" style="168" customWidth="1"/>
    <col min="6" max="6" width="9.140625" style="168"/>
    <col min="7" max="7" width="7.85546875" style="168" customWidth="1"/>
    <col min="8" max="8" width="13.7109375" style="168" customWidth="1"/>
    <col min="9" max="9" width="3.140625" style="168" customWidth="1"/>
    <col min="10" max="10" width="6.85546875" style="155" customWidth="1"/>
    <col min="11" max="11" width="3.140625" style="168" customWidth="1"/>
    <col min="12" max="12" width="6.42578125" style="155" customWidth="1"/>
    <col min="13" max="16384" width="9.140625" style="168"/>
  </cols>
  <sheetData>
    <row r="1" spans="1:21" ht="27.75" customHeight="1"/>
    <row r="2" spans="1:21" ht="28.5" customHeight="1" thickBot="1">
      <c r="A2" s="369" t="s">
        <v>201</v>
      </c>
      <c r="B2" s="369"/>
      <c r="C2" s="369"/>
      <c r="D2" s="369"/>
      <c r="E2" s="369"/>
      <c r="F2" s="369"/>
      <c r="G2" s="369"/>
      <c r="H2" s="369"/>
      <c r="I2" s="369"/>
      <c r="J2" s="33" t="s">
        <v>0</v>
      </c>
      <c r="L2" s="33" t="s">
        <v>1</v>
      </c>
    </row>
    <row r="3" spans="1:21" ht="13.5" thickTop="1">
      <c r="A3" s="170"/>
      <c r="B3" s="171"/>
      <c r="C3" s="171"/>
      <c r="D3" s="171"/>
      <c r="E3" s="171"/>
      <c r="F3" s="171"/>
      <c r="G3" s="171"/>
      <c r="H3" s="171"/>
      <c r="I3" s="169"/>
      <c r="J3" s="170"/>
      <c r="K3" s="171"/>
      <c r="L3" s="172"/>
    </row>
    <row r="4" spans="1:21" ht="25.5" customHeight="1">
      <c r="A4" s="129" t="s">
        <v>213</v>
      </c>
      <c r="B4" s="359" t="s">
        <v>347</v>
      </c>
      <c r="C4" s="359"/>
      <c r="D4" s="359"/>
      <c r="E4" s="359"/>
      <c r="F4" s="359"/>
      <c r="G4" s="359"/>
      <c r="H4" s="359"/>
      <c r="I4" s="121"/>
      <c r="J4" s="120" t="s">
        <v>78</v>
      </c>
      <c r="K4" s="39"/>
      <c r="L4" s="314">
        <f>MIN(8,SUM(K10:K13))</f>
        <v>0</v>
      </c>
    </row>
    <row r="5" spans="1:21" ht="7.5" customHeight="1">
      <c r="A5" s="175"/>
      <c r="B5" s="359"/>
      <c r="C5" s="359"/>
      <c r="D5" s="359"/>
      <c r="E5" s="359"/>
      <c r="F5" s="359"/>
      <c r="G5" s="359"/>
      <c r="H5" s="359"/>
      <c r="I5" s="174"/>
      <c r="J5" s="175"/>
      <c r="K5" s="158"/>
      <c r="L5" s="176"/>
    </row>
    <row r="6" spans="1:21" ht="31.5" customHeight="1">
      <c r="A6" s="120"/>
      <c r="B6" s="359"/>
      <c r="C6" s="359"/>
      <c r="D6" s="359"/>
      <c r="E6" s="359"/>
      <c r="F6" s="359"/>
      <c r="G6" s="359"/>
      <c r="H6" s="359"/>
      <c r="I6" s="121"/>
      <c r="J6" s="120"/>
      <c r="K6" s="39"/>
      <c r="L6" s="126"/>
    </row>
    <row r="7" spans="1:21" ht="50.25" customHeight="1">
      <c r="A7" s="120"/>
      <c r="B7" s="359"/>
      <c r="C7" s="359"/>
      <c r="D7" s="359"/>
      <c r="E7" s="359"/>
      <c r="F7" s="359"/>
      <c r="G7" s="359"/>
      <c r="H7" s="359"/>
      <c r="I7" s="121"/>
      <c r="J7" s="120"/>
      <c r="K7" s="39"/>
      <c r="L7" s="281" t="b">
        <v>0</v>
      </c>
    </row>
    <row r="8" spans="1:21">
      <c r="A8" s="173"/>
      <c r="B8" s="359"/>
      <c r="C8" s="359"/>
      <c r="D8" s="359"/>
      <c r="E8" s="359"/>
      <c r="F8" s="359"/>
      <c r="G8" s="359"/>
      <c r="H8" s="359"/>
      <c r="I8" s="174"/>
      <c r="J8" s="175"/>
      <c r="K8" s="158"/>
      <c r="L8" s="290"/>
    </row>
    <row r="9" spans="1:21" ht="161.25" customHeight="1" thickBot="1">
      <c r="A9" s="173"/>
      <c r="B9" s="359"/>
      <c r="C9" s="359"/>
      <c r="D9" s="359"/>
      <c r="E9" s="359"/>
      <c r="F9" s="359"/>
      <c r="G9" s="359"/>
      <c r="H9" s="359"/>
      <c r="I9" s="158"/>
      <c r="J9" s="175"/>
      <c r="K9" s="158"/>
      <c r="L9" s="290"/>
    </row>
    <row r="10" spans="1:21" ht="24.75" customHeight="1">
      <c r="A10" s="173"/>
      <c r="B10" s="374" t="s">
        <v>348</v>
      </c>
      <c r="C10" s="375"/>
      <c r="D10" s="375"/>
      <c r="E10" s="376" t="s">
        <v>356</v>
      </c>
      <c r="F10" s="377"/>
      <c r="G10" s="377"/>
      <c r="H10" s="312"/>
      <c r="I10" s="158"/>
      <c r="J10" s="313">
        <f>IF(OR(E10=1,E10=2,E10=3,E10=4),E10,IF(E10="5+", 5,0))</f>
        <v>0</v>
      </c>
      <c r="K10" s="310">
        <f>J10*3</f>
        <v>0</v>
      </c>
      <c r="L10" s="290"/>
    </row>
    <row r="11" spans="1:21" ht="23.25" customHeight="1" thickBot="1">
      <c r="A11" s="173"/>
      <c r="B11" s="379" t="s">
        <v>350</v>
      </c>
      <c r="C11" s="380"/>
      <c r="D11" s="380"/>
      <c r="E11" s="385" t="s">
        <v>356</v>
      </c>
      <c r="F11" s="386"/>
      <c r="G11" s="387"/>
      <c r="H11" s="312"/>
      <c r="I11" s="158"/>
      <c r="J11" s="313">
        <f>IF(OR(E11=1,E11=2,E11=3,E11=4),E11,IF(E11="5+", 5,0))</f>
        <v>0</v>
      </c>
      <c r="K11" s="310">
        <f>IF(J11&lt;=J10,J11,0)</f>
        <v>0</v>
      </c>
      <c r="L11" s="290"/>
    </row>
    <row r="12" spans="1:21" ht="15.75" customHeight="1">
      <c r="A12" s="173"/>
      <c r="B12" s="374" t="s">
        <v>349</v>
      </c>
      <c r="C12" s="375"/>
      <c r="D12" s="375"/>
      <c r="E12" s="376" t="s">
        <v>356</v>
      </c>
      <c r="F12" s="377"/>
      <c r="G12" s="377"/>
      <c r="H12" s="312"/>
      <c r="I12" s="158"/>
      <c r="J12" s="313">
        <f>IF(OR(E12=1,E12=2,E12=3,E12=4),E12,IF(E12="5+", 5,0))</f>
        <v>0</v>
      </c>
      <c r="K12" s="310">
        <f>J12*2</f>
        <v>0</v>
      </c>
      <c r="L12" s="290"/>
    </row>
    <row r="13" spans="1:21" ht="15.75" customHeight="1" thickBot="1">
      <c r="A13" s="173"/>
      <c r="B13" s="382" t="s">
        <v>350</v>
      </c>
      <c r="C13" s="383"/>
      <c r="D13" s="384"/>
      <c r="E13" s="388" t="s">
        <v>356</v>
      </c>
      <c r="F13" s="389"/>
      <c r="G13" s="390"/>
      <c r="H13" s="312"/>
      <c r="I13" s="158"/>
      <c r="J13" s="313">
        <f>IF(OR(E13=1,E13=2,E13=3,E13=4),E13,IF(E13="5+", 5,0))</f>
        <v>0</v>
      </c>
      <c r="K13" s="310">
        <f>IF(J13&lt;=J12,J13,0)</f>
        <v>0</v>
      </c>
      <c r="L13" s="290"/>
    </row>
    <row r="14" spans="1:21" ht="15.75" customHeight="1" thickBot="1">
      <c r="A14" s="177"/>
      <c r="B14" s="381"/>
      <c r="C14" s="381"/>
      <c r="D14" s="381"/>
      <c r="E14" s="305"/>
      <c r="F14" s="305"/>
      <c r="G14" s="305"/>
      <c r="H14" s="305"/>
      <c r="I14" s="305"/>
      <c r="J14" s="306"/>
      <c r="K14" s="305"/>
      <c r="L14" s="307"/>
      <c r="M14" s="304"/>
      <c r="N14" s="304"/>
      <c r="O14" s="304"/>
      <c r="P14" s="304"/>
      <c r="Q14" s="304"/>
      <c r="R14" s="304"/>
      <c r="S14" s="304"/>
      <c r="T14" s="304"/>
      <c r="U14" s="304"/>
    </row>
    <row r="15" spans="1:21" ht="13.5" thickTop="1">
      <c r="B15" s="304"/>
      <c r="C15" s="304"/>
      <c r="D15" s="304"/>
      <c r="E15" s="304"/>
      <c r="F15" s="304"/>
      <c r="G15" s="304"/>
      <c r="H15" s="304"/>
      <c r="I15" s="304"/>
      <c r="J15" s="308"/>
      <c r="K15" s="304"/>
      <c r="L15" s="308"/>
      <c r="M15" s="304"/>
      <c r="N15" s="304"/>
      <c r="O15" s="304"/>
      <c r="P15" s="304"/>
      <c r="Q15" s="304"/>
      <c r="R15" s="304"/>
      <c r="S15" s="304"/>
      <c r="T15" s="304"/>
      <c r="U15" s="304"/>
    </row>
    <row r="16" spans="1:21">
      <c r="B16" s="304"/>
      <c r="C16" s="378"/>
      <c r="D16" s="378"/>
      <c r="E16" s="378"/>
      <c r="F16" s="304"/>
      <c r="G16" s="304"/>
      <c r="H16" s="304"/>
      <c r="I16" s="304"/>
      <c r="J16" s="308"/>
      <c r="K16" s="304"/>
      <c r="L16" s="308"/>
      <c r="M16" s="304"/>
      <c r="N16" s="304"/>
      <c r="O16" s="304"/>
      <c r="P16" s="304"/>
      <c r="Q16" s="304"/>
      <c r="R16" s="304"/>
      <c r="S16" s="304"/>
      <c r="T16" s="304"/>
      <c r="U16" s="304"/>
    </row>
    <row r="17" spans="2:21">
      <c r="B17" s="304"/>
      <c r="C17" s="378"/>
      <c r="D17" s="378"/>
      <c r="E17" s="378"/>
      <c r="F17" s="304"/>
      <c r="G17" s="304"/>
      <c r="H17" s="304"/>
      <c r="I17" s="304"/>
      <c r="J17" s="308"/>
      <c r="K17" s="304"/>
      <c r="L17" s="308"/>
      <c r="M17" s="304"/>
      <c r="N17" s="304"/>
      <c r="O17" s="304"/>
      <c r="P17" s="304"/>
      <c r="Q17" s="304"/>
      <c r="R17" s="304"/>
      <c r="S17" s="304"/>
      <c r="T17" s="304"/>
      <c r="U17" s="304"/>
    </row>
    <row r="18" spans="2:21">
      <c r="C18" s="378"/>
      <c r="D18" s="378"/>
      <c r="E18" s="378"/>
    </row>
    <row r="19" spans="2:21">
      <c r="C19" s="378"/>
      <c r="D19" s="378"/>
      <c r="E19" s="378"/>
    </row>
  </sheetData>
  <sheetProtection algorithmName="SHA-512" hashValue="y9t0n1dQ6P7gAPe3GBdpTybwdzmuFcPNV0/AjU29Cmz04AMIzAV8kWVBt09xUpQgCw0kiNMP90lHkX4cXRyJ0g==" saltValue="5YvcGQy6GOWMA6Let/2zfA==" spinCount="100000" sheet="1" selectLockedCells="1"/>
  <mergeCells count="15">
    <mergeCell ref="C16:E16"/>
    <mergeCell ref="C17:E17"/>
    <mergeCell ref="C18:E18"/>
    <mergeCell ref="C19:E19"/>
    <mergeCell ref="B11:D11"/>
    <mergeCell ref="B14:D14"/>
    <mergeCell ref="B13:D13"/>
    <mergeCell ref="E11:G11"/>
    <mergeCell ref="E12:G12"/>
    <mergeCell ref="E13:G13"/>
    <mergeCell ref="B4:H9"/>
    <mergeCell ref="B10:D10"/>
    <mergeCell ref="A2:I2"/>
    <mergeCell ref="B12:D12"/>
    <mergeCell ref="E10:G10"/>
  </mergeCells>
  <dataValidations count="2">
    <dataValidation type="list" allowBlank="1" showInputMessage="1" showErrorMessage="1" sqref="E13:G13">
      <formula1>"Please Select From List,0,1,2,3,4,5+"</formula1>
    </dataValidation>
    <dataValidation type="list" allowBlank="1" showInputMessage="1" showErrorMessage="1" sqref="E10:G12">
      <formula1>"Please Select From List,0,1,2,3,4,5+"</formula1>
    </dataValidation>
  </dataValidations>
  <printOptions horizontalCentered="1"/>
  <pageMargins left="0.45" right="0.45" top="0.25" bottom="1" header="0" footer="0.5"/>
  <pageSetup orientation="portrait" r:id="rId1"/>
  <headerFooter scaleWithDoc="0" alignWithMargins="0">
    <oddFooter>&amp;CExhibit A - Page 13</oddFooter>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5">
    <pageSetUpPr fitToPage="1"/>
  </sheetPr>
  <dimension ref="A1:J26"/>
  <sheetViews>
    <sheetView showGridLines="0" topLeftCell="A7" zoomScaleNormal="100" workbookViewId="0">
      <selection activeCell="B23" sqref="B23"/>
    </sheetView>
  </sheetViews>
  <sheetFormatPr defaultColWidth="9.140625" defaultRowHeight="16.5"/>
  <cols>
    <col min="1" max="1" width="4.28515625" style="16" customWidth="1"/>
    <col min="2" max="2" width="5.7109375" style="16" customWidth="1"/>
    <col min="3" max="4" width="9.140625" style="16"/>
    <col min="5" max="5" width="35.140625" style="16" customWidth="1"/>
    <col min="6" max="6" width="6.7109375" style="16" customWidth="1"/>
    <col min="7" max="7" width="6.42578125" style="16" customWidth="1"/>
    <col min="8" max="8" width="3.140625" style="16" customWidth="1"/>
    <col min="9" max="9" width="6.42578125" style="18" customWidth="1"/>
    <col min="10" max="10" width="2.42578125" style="16" customWidth="1"/>
    <col min="11" max="16384" width="9.140625" style="16"/>
  </cols>
  <sheetData>
    <row r="1" spans="1:10" ht="24.75" customHeight="1"/>
    <row r="2" spans="1:10" ht="30.75" customHeight="1" thickBot="1">
      <c r="A2" s="391" t="s">
        <v>203</v>
      </c>
      <c r="B2" s="391"/>
      <c r="C2" s="391"/>
      <c r="D2" s="391"/>
      <c r="E2" s="391"/>
      <c r="F2" s="391"/>
      <c r="G2" s="36" t="s">
        <v>0</v>
      </c>
      <c r="H2" s="34"/>
      <c r="I2" s="36" t="s">
        <v>1</v>
      </c>
      <c r="J2" s="34"/>
    </row>
    <row r="3" spans="1:10" ht="17.25" thickTop="1">
      <c r="A3" s="130"/>
      <c r="B3" s="116"/>
      <c r="C3" s="116"/>
      <c r="D3" s="116"/>
      <c r="E3" s="116"/>
      <c r="F3" s="117"/>
      <c r="G3" s="134"/>
      <c r="H3" s="116"/>
      <c r="I3" s="135"/>
      <c r="J3" s="34"/>
    </row>
    <row r="4" spans="1:10" ht="78" customHeight="1">
      <c r="A4" s="109"/>
      <c r="B4" s="367" t="s">
        <v>100</v>
      </c>
      <c r="C4" s="367"/>
      <c r="D4" s="367"/>
      <c r="E4" s="367"/>
      <c r="F4" s="121"/>
      <c r="G4" s="120"/>
      <c r="H4" s="39"/>
      <c r="I4" s="126"/>
      <c r="J4" s="34"/>
    </row>
    <row r="5" spans="1:10" ht="6" customHeight="1">
      <c r="A5" s="125"/>
      <c r="B5" s="39"/>
      <c r="C5" s="39"/>
      <c r="D5" s="39"/>
      <c r="E5" s="39"/>
      <c r="F5" s="119"/>
      <c r="G5" s="120"/>
      <c r="H5" s="39"/>
      <c r="I5" s="126"/>
      <c r="J5" s="34"/>
    </row>
    <row r="6" spans="1:10" ht="67.5" customHeight="1">
      <c r="A6" s="129" t="s">
        <v>101</v>
      </c>
      <c r="B6" s="367" t="s">
        <v>178</v>
      </c>
      <c r="C6" s="367"/>
      <c r="D6" s="367"/>
      <c r="E6" s="367"/>
      <c r="F6" s="121"/>
      <c r="G6" s="120">
        <v>15</v>
      </c>
      <c r="H6" s="39"/>
      <c r="I6" s="245">
        <f>IF(I9=TRUE, 15, 0)</f>
        <v>0</v>
      </c>
      <c r="J6" s="34"/>
    </row>
    <row r="7" spans="1:10" ht="9" customHeight="1">
      <c r="A7" s="125"/>
      <c r="B7" s="39"/>
      <c r="C7" s="39"/>
      <c r="D7" s="39"/>
      <c r="E7" s="39"/>
      <c r="F7" s="119"/>
      <c r="G7" s="120"/>
      <c r="H7" s="39"/>
      <c r="I7" s="126"/>
      <c r="J7" s="34"/>
    </row>
    <row r="8" spans="1:10" ht="28.5" customHeight="1">
      <c r="A8" s="125"/>
      <c r="B8" s="35" t="s">
        <v>102</v>
      </c>
      <c r="C8" s="359" t="s">
        <v>103</v>
      </c>
      <c r="D8" s="359"/>
      <c r="E8" s="359"/>
      <c r="F8" s="121"/>
      <c r="G8" s="120"/>
      <c r="H8" s="39"/>
      <c r="I8" s="126"/>
      <c r="J8" s="34"/>
    </row>
    <row r="9" spans="1:10" ht="25.5" customHeight="1" thickBot="1">
      <c r="A9" s="131"/>
      <c r="B9" s="132"/>
      <c r="C9" s="132"/>
      <c r="D9" s="132"/>
      <c r="E9" s="132"/>
      <c r="F9" s="133"/>
      <c r="G9" s="136"/>
      <c r="H9" s="132"/>
      <c r="I9" s="283" t="b">
        <v>0</v>
      </c>
      <c r="J9" s="34"/>
    </row>
    <row r="10" spans="1:10" ht="17.25" thickTop="1">
      <c r="A10" s="130"/>
      <c r="B10" s="116"/>
      <c r="C10" s="116"/>
      <c r="D10" s="116"/>
      <c r="E10" s="116"/>
      <c r="F10" s="117"/>
      <c r="G10" s="134"/>
      <c r="H10" s="116"/>
      <c r="I10" s="135"/>
      <c r="J10" s="34"/>
    </row>
    <row r="11" spans="1:10" ht="26.25" customHeight="1">
      <c r="A11" s="129" t="s">
        <v>21</v>
      </c>
      <c r="B11" s="359" t="s">
        <v>104</v>
      </c>
      <c r="C11" s="359"/>
      <c r="D11" s="359"/>
      <c r="E11" s="359"/>
      <c r="F11" s="121"/>
      <c r="G11" s="120">
        <v>6</v>
      </c>
      <c r="H11" s="39"/>
      <c r="I11" s="245">
        <f>IF(I18=TRUE, 6, 0)</f>
        <v>0</v>
      </c>
      <c r="J11" s="34"/>
    </row>
    <row r="12" spans="1:10" ht="11.25" customHeight="1">
      <c r="A12" s="125"/>
      <c r="B12" s="39"/>
      <c r="C12" s="39"/>
      <c r="D12" s="39"/>
      <c r="E12" s="39"/>
      <c r="F12" s="119"/>
      <c r="G12" s="120"/>
      <c r="H12" s="39"/>
      <c r="I12" s="126"/>
      <c r="J12" s="34"/>
    </row>
    <row r="13" spans="1:10" ht="26.25" customHeight="1">
      <c r="A13" s="125"/>
      <c r="B13" s="392" t="s">
        <v>206</v>
      </c>
      <c r="C13" s="392"/>
      <c r="D13" s="392"/>
      <c r="E13" s="392"/>
      <c r="F13" s="121"/>
      <c r="G13" s="120"/>
      <c r="H13" s="39"/>
      <c r="I13" s="126"/>
      <c r="J13" s="34"/>
    </row>
    <row r="14" spans="1:10" ht="9.75" customHeight="1">
      <c r="A14" s="125"/>
      <c r="B14" s="240"/>
      <c r="C14" s="240"/>
      <c r="D14" s="240"/>
      <c r="E14" s="240"/>
      <c r="F14" s="119"/>
      <c r="G14" s="120"/>
      <c r="H14" s="39"/>
      <c r="I14" s="126"/>
      <c r="J14" s="34"/>
    </row>
    <row r="15" spans="1:10" ht="27" customHeight="1">
      <c r="A15" s="125"/>
      <c r="B15" s="392" t="s">
        <v>299</v>
      </c>
      <c r="C15" s="392"/>
      <c r="D15" s="392"/>
      <c r="E15" s="392"/>
      <c r="F15" s="121"/>
      <c r="G15" s="120"/>
      <c r="H15" s="39"/>
      <c r="I15" s="126"/>
      <c r="J15" s="34"/>
    </row>
    <row r="16" spans="1:10" ht="9" customHeight="1">
      <c r="A16" s="125"/>
      <c r="B16" s="240"/>
      <c r="C16" s="240"/>
      <c r="D16" s="240"/>
      <c r="E16" s="240"/>
      <c r="F16" s="119"/>
      <c r="G16" s="120"/>
      <c r="H16" s="39"/>
      <c r="I16" s="126"/>
      <c r="J16" s="34"/>
    </row>
    <row r="17" spans="1:10" ht="26.25" customHeight="1">
      <c r="A17" s="125"/>
      <c r="B17" s="35" t="s">
        <v>102</v>
      </c>
      <c r="C17" s="359" t="s">
        <v>105</v>
      </c>
      <c r="D17" s="359"/>
      <c r="E17" s="359"/>
      <c r="F17" s="121"/>
      <c r="G17" s="120"/>
      <c r="H17" s="39"/>
      <c r="I17" s="126"/>
      <c r="J17" s="34"/>
    </row>
    <row r="18" spans="1:10" ht="27" customHeight="1" thickBot="1">
      <c r="A18" s="131"/>
      <c r="B18" s="132"/>
      <c r="C18" s="132"/>
      <c r="D18" s="132"/>
      <c r="E18" s="132"/>
      <c r="F18" s="133"/>
      <c r="G18" s="136"/>
      <c r="H18" s="132"/>
      <c r="I18" s="283" t="b">
        <v>0</v>
      </c>
      <c r="J18" s="34"/>
    </row>
    <row r="19" spans="1:10" ht="17.25" thickTop="1">
      <c r="A19" s="130"/>
      <c r="B19" s="116"/>
      <c r="C19" s="116"/>
      <c r="D19" s="116"/>
      <c r="E19" s="116"/>
      <c r="F19" s="117"/>
      <c r="G19" s="134"/>
      <c r="H19" s="116"/>
      <c r="I19" s="135"/>
      <c r="J19" s="34"/>
    </row>
    <row r="20" spans="1:10" ht="27" customHeight="1">
      <c r="A20" s="129" t="s">
        <v>23</v>
      </c>
      <c r="B20" s="359" t="s">
        <v>196</v>
      </c>
      <c r="C20" s="359"/>
      <c r="D20" s="359"/>
      <c r="E20" s="359"/>
      <c r="F20" s="121"/>
      <c r="G20" s="120">
        <v>3</v>
      </c>
      <c r="H20" s="39"/>
      <c r="I20" s="245">
        <f>IF(I25=TRUE, 3, 0)</f>
        <v>0</v>
      </c>
      <c r="J20" s="34"/>
    </row>
    <row r="21" spans="1:10" ht="8.25" customHeight="1">
      <c r="A21" s="125"/>
      <c r="B21" s="39"/>
      <c r="C21" s="39"/>
      <c r="D21" s="39"/>
      <c r="E21" s="39"/>
      <c r="F21" s="119"/>
      <c r="G21" s="120"/>
      <c r="H21" s="39"/>
      <c r="I21" s="126"/>
      <c r="J21" s="34"/>
    </row>
    <row r="22" spans="1:10" ht="26.25" customHeight="1">
      <c r="A22" s="125"/>
      <c r="B22" s="392" t="s">
        <v>365</v>
      </c>
      <c r="C22" s="392"/>
      <c r="D22" s="392"/>
      <c r="E22" s="392"/>
      <c r="F22" s="121"/>
      <c r="G22" s="120"/>
      <c r="H22" s="39"/>
      <c r="I22" s="126"/>
      <c r="J22" s="34"/>
    </row>
    <row r="23" spans="1:10" ht="7.5" customHeight="1">
      <c r="A23" s="125"/>
      <c r="B23" s="240"/>
      <c r="C23" s="240"/>
      <c r="D23" s="240"/>
      <c r="E23" s="240"/>
      <c r="F23" s="119"/>
      <c r="G23" s="120"/>
      <c r="H23" s="39"/>
      <c r="I23" s="126"/>
      <c r="J23" s="34"/>
    </row>
    <row r="24" spans="1:10" ht="30.75" customHeight="1">
      <c r="A24" s="125"/>
      <c r="B24" s="392" t="s">
        <v>364</v>
      </c>
      <c r="C24" s="392"/>
      <c r="D24" s="392"/>
      <c r="E24" s="392"/>
      <c r="F24" s="121"/>
      <c r="G24" s="120"/>
      <c r="H24" s="39"/>
      <c r="I24" s="126"/>
      <c r="J24" s="34"/>
    </row>
    <row r="25" spans="1:10" ht="27" customHeight="1" thickBot="1">
      <c r="A25" s="131"/>
      <c r="B25" s="241"/>
      <c r="C25" s="241"/>
      <c r="D25" s="241"/>
      <c r="E25" s="241"/>
      <c r="F25" s="133"/>
      <c r="G25" s="136"/>
      <c r="H25" s="132"/>
      <c r="I25" s="283" t="b">
        <v>0</v>
      </c>
      <c r="J25" s="34"/>
    </row>
    <row r="26" spans="1:10" ht="17.25" thickTop="1"/>
  </sheetData>
  <sheetProtection algorithmName="SHA-512" hashValue="rOJJ98G8JGyMXHR33d/9pn0SHafaT/Mhu6WUlyL/hH5B/xrM6Ru5x9kjebKWbXugL9BaB+yUKA9Yq7YEdDU9kw==" saltValue="/vkIVJ4tgTT6BTQW6+F0xA==" spinCount="100000" sheet="1" objects="1" scenarios="1" selectLockedCells="1" selectUnlockedCells="1"/>
  <mergeCells count="11">
    <mergeCell ref="A2:F2"/>
    <mergeCell ref="B24:E24"/>
    <mergeCell ref="B6:E6"/>
    <mergeCell ref="B11:E11"/>
    <mergeCell ref="B13:E13"/>
    <mergeCell ref="C8:E8"/>
    <mergeCell ref="C17:E17"/>
    <mergeCell ref="B15:E15"/>
    <mergeCell ref="B20:E20"/>
    <mergeCell ref="B22:E22"/>
    <mergeCell ref="B4:E4"/>
  </mergeCells>
  <printOptions horizontalCentered="1"/>
  <pageMargins left="0.5" right="0.5" top="1.25" bottom="1" header="0" footer="0.5"/>
  <pageSetup orientation="portrait" r:id="rId1"/>
  <headerFooter scaleWithDoc="0" alignWithMargins="0">
    <oddFooter>&amp;CExhibit A - Page 14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4337" r:id="rId4" name="Check Box 1">
              <controlPr defaultSize="0" autoFill="0" autoLine="0" autoPict="0" altText="">
                <anchor moveWithCells="1">
                  <from>
                    <xdr:col>3</xdr:col>
                    <xdr:colOff>238125</xdr:colOff>
                    <xdr:row>8</xdr:row>
                    <xdr:rowOff>57150</xdr:rowOff>
                  </from>
                  <to>
                    <xdr:col>4</xdr:col>
                    <xdr:colOff>1143000</xdr:colOff>
                    <xdr:row>8</xdr:row>
                    <xdr:rowOff>276225</xdr:rowOff>
                  </to>
                </anchor>
              </controlPr>
            </control>
          </mc:Choice>
        </mc:AlternateContent>
        <mc:AlternateContent xmlns:mc="http://schemas.openxmlformats.org/markup-compatibility/2006">
          <mc:Choice Requires="x14">
            <control shapeId="14338" r:id="rId5" name="Check Box 2">
              <controlPr defaultSize="0" autoFill="0" autoLine="0" autoPict="0" altText="">
                <anchor moveWithCells="1">
                  <from>
                    <xdr:col>3</xdr:col>
                    <xdr:colOff>238125</xdr:colOff>
                    <xdr:row>17</xdr:row>
                    <xdr:rowOff>19050</xdr:rowOff>
                  </from>
                  <to>
                    <xdr:col>4</xdr:col>
                    <xdr:colOff>1143000</xdr:colOff>
                    <xdr:row>17</xdr:row>
                    <xdr:rowOff>238125</xdr:rowOff>
                  </to>
                </anchor>
              </controlPr>
            </control>
          </mc:Choice>
        </mc:AlternateContent>
        <mc:AlternateContent xmlns:mc="http://schemas.openxmlformats.org/markup-compatibility/2006">
          <mc:Choice Requires="x14">
            <control shapeId="14339" r:id="rId6" name="Check Box 3">
              <controlPr defaultSize="0" autoFill="0" autoLine="0" autoPict="0" altText="">
                <anchor moveWithCells="1">
                  <from>
                    <xdr:col>3</xdr:col>
                    <xdr:colOff>238125</xdr:colOff>
                    <xdr:row>24</xdr:row>
                    <xdr:rowOff>66675</xdr:rowOff>
                  </from>
                  <to>
                    <xdr:col>4</xdr:col>
                    <xdr:colOff>1143000</xdr:colOff>
                    <xdr:row>24</xdr:row>
                    <xdr:rowOff>285750</xdr:rowOff>
                  </to>
                </anchor>
              </controlPr>
            </control>
          </mc:Choice>
        </mc:AlternateContent>
      </controls>
    </mc:Choice>
  </mc:AlternateContent>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6">
    <pageSetUpPr fitToPage="1"/>
  </sheetPr>
  <dimension ref="A1:I20"/>
  <sheetViews>
    <sheetView showGridLines="0" tabSelected="1" zoomScaleNormal="100" workbookViewId="0">
      <selection activeCell="B9" sqref="B9"/>
    </sheetView>
  </sheetViews>
  <sheetFormatPr defaultColWidth="9.140625" defaultRowHeight="16.5"/>
  <cols>
    <col min="1" max="1" width="4.28515625" style="16" customWidth="1"/>
    <col min="2" max="2" width="6" style="16" customWidth="1"/>
    <col min="3" max="4" width="9.140625" style="16"/>
    <col min="5" max="5" width="29.7109375" style="16" customWidth="1"/>
    <col min="6" max="6" width="4" style="16" customWidth="1"/>
    <col min="7" max="7" width="9.140625" style="16"/>
    <col min="8" max="8" width="2.85546875" style="16" customWidth="1"/>
    <col min="9" max="9" width="9.140625" style="18"/>
    <col min="10" max="16384" width="9.140625" style="16"/>
  </cols>
  <sheetData>
    <row r="1" spans="1:9" ht="24" customHeight="1"/>
    <row r="2" spans="1:9" ht="32.25" customHeight="1" thickBot="1">
      <c r="A2" s="391" t="s">
        <v>203</v>
      </c>
      <c r="B2" s="391"/>
      <c r="C2" s="391"/>
      <c r="D2" s="391"/>
      <c r="E2" s="391"/>
      <c r="F2" s="391"/>
      <c r="G2" s="36" t="s">
        <v>0</v>
      </c>
      <c r="H2" s="37"/>
      <c r="I2" s="36" t="s">
        <v>1</v>
      </c>
    </row>
    <row r="3" spans="1:9" ht="17.25" thickTop="1">
      <c r="A3" s="130"/>
      <c r="B3" s="116"/>
      <c r="C3" s="116"/>
      <c r="D3" s="116"/>
      <c r="E3" s="116"/>
      <c r="F3" s="117"/>
      <c r="G3" s="134"/>
      <c r="H3" s="116"/>
      <c r="I3" s="135"/>
    </row>
    <row r="4" spans="1:9" ht="30" customHeight="1">
      <c r="A4" s="129" t="s">
        <v>26</v>
      </c>
      <c r="B4" s="359" t="s">
        <v>197</v>
      </c>
      <c r="C4" s="359"/>
      <c r="D4" s="359"/>
      <c r="E4" s="359"/>
      <c r="F4" s="121"/>
      <c r="G4" s="120">
        <v>2</v>
      </c>
      <c r="H4" s="39"/>
      <c r="I4" s="245">
        <f>IF(I13=TRUE,2, 0)</f>
        <v>0</v>
      </c>
    </row>
    <row r="5" spans="1:9" ht="9.6" customHeight="1">
      <c r="A5" s="125"/>
      <c r="B5" s="39"/>
      <c r="C5" s="39"/>
      <c r="D5" s="39"/>
      <c r="E5" s="39"/>
      <c r="F5" s="119"/>
      <c r="G5" s="120"/>
      <c r="H5" s="39"/>
      <c r="I5" s="126"/>
    </row>
    <row r="6" spans="1:9" ht="27.6" customHeight="1">
      <c r="A6" s="125"/>
      <c r="B6" s="392" t="s">
        <v>366</v>
      </c>
      <c r="C6" s="392"/>
      <c r="D6" s="392"/>
      <c r="E6" s="392"/>
      <c r="F6" s="121"/>
      <c r="G6" s="120"/>
      <c r="H6" s="39"/>
      <c r="I6" s="126"/>
    </row>
    <row r="7" spans="1:9" ht="8.25" customHeight="1">
      <c r="A7" s="125"/>
      <c r="B7" s="240"/>
      <c r="C7" s="240"/>
      <c r="D7" s="240"/>
      <c r="E7" s="240"/>
      <c r="F7" s="119"/>
      <c r="G7" s="120"/>
      <c r="H7" s="39"/>
      <c r="I7" s="126"/>
    </row>
    <row r="8" spans="1:9" ht="26.25" customHeight="1">
      <c r="A8" s="125"/>
      <c r="B8" s="392" t="s">
        <v>367</v>
      </c>
      <c r="C8" s="392"/>
      <c r="D8" s="392"/>
      <c r="E8" s="392"/>
      <c r="F8" s="121"/>
      <c r="G8" s="120"/>
      <c r="H8" s="39"/>
      <c r="I8" s="126"/>
    </row>
    <row r="9" spans="1:9" ht="12" customHeight="1">
      <c r="A9" s="125"/>
      <c r="B9" s="39"/>
      <c r="C9" s="39"/>
      <c r="D9" s="39"/>
      <c r="E9" s="39"/>
      <c r="F9" s="119"/>
      <c r="G9" s="125"/>
      <c r="H9" s="39"/>
      <c r="I9" s="126"/>
    </row>
    <row r="10" spans="1:9" ht="93" customHeight="1">
      <c r="A10" s="125"/>
      <c r="B10" s="38" t="s">
        <v>102</v>
      </c>
      <c r="C10" s="367" t="s">
        <v>198</v>
      </c>
      <c r="D10" s="367"/>
      <c r="E10" s="367"/>
      <c r="F10" s="121"/>
      <c r="G10" s="125"/>
      <c r="H10" s="39"/>
      <c r="I10" s="126"/>
    </row>
    <row r="11" spans="1:9" ht="6.75" customHeight="1">
      <c r="A11" s="125"/>
      <c r="B11" s="39"/>
      <c r="C11" s="39"/>
      <c r="D11" s="39"/>
      <c r="E11" s="39"/>
      <c r="F11" s="119"/>
      <c r="G11" s="125"/>
      <c r="H11" s="39"/>
      <c r="I11" s="126"/>
    </row>
    <row r="12" spans="1:9" ht="83.45" customHeight="1">
      <c r="A12" s="125"/>
      <c r="B12" s="39"/>
      <c r="C12" s="367" t="s">
        <v>179</v>
      </c>
      <c r="D12" s="367"/>
      <c r="E12" s="367"/>
      <c r="F12" s="121"/>
      <c r="G12" s="125"/>
      <c r="H12" s="39"/>
      <c r="I12" s="126"/>
    </row>
    <row r="13" spans="1:9" ht="20.25" customHeight="1" thickBot="1">
      <c r="A13" s="131"/>
      <c r="B13" s="132"/>
      <c r="C13" s="132"/>
      <c r="D13" s="132"/>
      <c r="E13" s="132"/>
      <c r="F13" s="133"/>
      <c r="G13" s="131"/>
      <c r="H13" s="132"/>
      <c r="I13" s="283" t="b">
        <v>0</v>
      </c>
    </row>
    <row r="14" spans="1:9" ht="17.25" thickTop="1">
      <c r="A14" s="130"/>
      <c r="B14" s="116"/>
      <c r="C14" s="116"/>
      <c r="D14" s="116"/>
      <c r="E14" s="116"/>
      <c r="F14" s="117"/>
      <c r="G14" s="130"/>
      <c r="H14" s="116"/>
      <c r="I14" s="135"/>
    </row>
    <row r="15" spans="1:9" ht="27" customHeight="1">
      <c r="A15" s="129" t="s">
        <v>27</v>
      </c>
      <c r="B15" s="359" t="s">
        <v>106</v>
      </c>
      <c r="C15" s="359"/>
      <c r="D15" s="359"/>
      <c r="E15" s="359"/>
      <c r="F15" s="121"/>
      <c r="G15" s="125">
        <v>1</v>
      </c>
      <c r="H15" s="39"/>
      <c r="I15" s="245">
        <f>IF(I19=TRUE, 1, 0)</f>
        <v>0</v>
      </c>
    </row>
    <row r="16" spans="1:9" ht="6.75" customHeight="1">
      <c r="A16" s="125"/>
      <c r="B16" s="39"/>
      <c r="C16" s="39"/>
      <c r="D16" s="39"/>
      <c r="E16" s="39"/>
      <c r="F16" s="119"/>
      <c r="G16" s="125"/>
      <c r="H16" s="39"/>
      <c r="I16" s="126"/>
    </row>
    <row r="17" spans="1:9" ht="108" customHeight="1">
      <c r="A17" s="125"/>
      <c r="B17" s="367" t="s">
        <v>180</v>
      </c>
      <c r="C17" s="367"/>
      <c r="D17" s="367"/>
      <c r="E17" s="367"/>
      <c r="F17" s="121"/>
      <c r="G17" s="125"/>
      <c r="H17" s="39"/>
      <c r="I17" s="126"/>
    </row>
    <row r="18" spans="1:9" ht="22.5" customHeight="1">
      <c r="A18" s="125"/>
      <c r="B18" s="39"/>
      <c r="C18" s="39"/>
      <c r="D18" s="39"/>
      <c r="E18" s="39"/>
      <c r="F18" s="119"/>
      <c r="G18" s="125"/>
      <c r="H18" s="39"/>
      <c r="I18" s="126"/>
    </row>
    <row r="19" spans="1:9" ht="17.25" thickBot="1">
      <c r="A19" s="112"/>
      <c r="B19" s="113"/>
      <c r="C19" s="113"/>
      <c r="D19" s="113"/>
      <c r="E19" s="113"/>
      <c r="F19" s="114"/>
      <c r="G19" s="112"/>
      <c r="H19" s="113"/>
      <c r="I19" s="284" t="b">
        <v>0</v>
      </c>
    </row>
    <row r="20" spans="1:9" ht="17.25" thickTop="1"/>
  </sheetData>
  <sheetProtection algorithmName="SHA-512" hashValue="qU6OsZNI0wGdtwiXuKWFrifgnomDnMaLsdbSNE3Z31PLYObwz0ZUYGwMpbNR3d76lIABRRY+/Qwt8ycgqYs2RA==" saltValue="pkYkYGY5MojcwGn+85CtGg==" spinCount="100000" sheet="1" objects="1" scenarios="1" selectLockedCells="1" selectUnlockedCells="1"/>
  <mergeCells count="8">
    <mergeCell ref="A2:F2"/>
    <mergeCell ref="C12:E12"/>
    <mergeCell ref="B15:E15"/>
    <mergeCell ref="B17:E17"/>
    <mergeCell ref="B8:E8"/>
    <mergeCell ref="B4:E4"/>
    <mergeCell ref="B6:E6"/>
    <mergeCell ref="C10:E10"/>
  </mergeCells>
  <printOptions horizontalCentered="1"/>
  <pageMargins left="0.7" right="0.7" top="0.25" bottom="1" header="0" footer="0.5"/>
  <pageSetup orientation="portrait" r:id="rId1"/>
  <headerFooter scaleWithDoc="0" alignWithMargins="0">
    <oddFooter>&amp;CExhibit A - Page 15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5361" r:id="rId4" name="Check Box 1">
              <controlPr defaultSize="0" autoFill="0" autoLine="0" autoPict="0" altText="">
                <anchor moveWithCells="1">
                  <from>
                    <xdr:col>2</xdr:col>
                    <xdr:colOff>371475</xdr:colOff>
                    <xdr:row>11</xdr:row>
                    <xdr:rowOff>1019175</xdr:rowOff>
                  </from>
                  <to>
                    <xdr:col>4</xdr:col>
                    <xdr:colOff>666750</xdr:colOff>
                    <xdr:row>12</xdr:row>
                    <xdr:rowOff>180975</xdr:rowOff>
                  </to>
                </anchor>
              </controlPr>
            </control>
          </mc:Choice>
        </mc:AlternateContent>
        <mc:AlternateContent xmlns:mc="http://schemas.openxmlformats.org/markup-compatibility/2006">
          <mc:Choice Requires="x14">
            <control shapeId="15362" r:id="rId5" name="Check Box 2">
              <controlPr defaultSize="0" autoFill="0" autoLine="0" autoPict="0" altText="">
                <anchor moveWithCells="1">
                  <from>
                    <xdr:col>2</xdr:col>
                    <xdr:colOff>371475</xdr:colOff>
                    <xdr:row>17</xdr:row>
                    <xdr:rowOff>85725</xdr:rowOff>
                  </from>
                  <to>
                    <xdr:col>4</xdr:col>
                    <xdr:colOff>666750</xdr:colOff>
                    <xdr:row>18</xdr:row>
                    <xdr:rowOff>19050</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7">
    <pageSetUpPr fitToPage="1"/>
  </sheetPr>
  <dimension ref="A1:M60"/>
  <sheetViews>
    <sheetView showGridLines="0" zoomScaleNormal="100" workbookViewId="0">
      <selection activeCell="O50" sqref="O50"/>
    </sheetView>
  </sheetViews>
  <sheetFormatPr defaultColWidth="9.140625" defaultRowHeight="16.5"/>
  <cols>
    <col min="1" max="1" width="4.28515625" style="213" customWidth="1"/>
    <col min="2" max="10" width="9.140625" style="183"/>
    <col min="11" max="11" width="5.7109375" style="183" customWidth="1"/>
    <col min="12" max="13" width="7.5703125" style="213" customWidth="1"/>
    <col min="14" max="16384" width="9.140625" style="183"/>
  </cols>
  <sheetData>
    <row r="1" spans="1:13" ht="30.75" customHeight="1"/>
    <row r="2" spans="1:13">
      <c r="A2" s="214" t="s">
        <v>107</v>
      </c>
      <c r="B2" s="215"/>
      <c r="C2" s="215"/>
      <c r="D2" s="215"/>
      <c r="E2" s="216"/>
      <c r="F2" s="216"/>
      <c r="G2" s="216"/>
      <c r="H2" s="216"/>
      <c r="I2" s="216"/>
      <c r="J2" s="216"/>
      <c r="K2" s="216"/>
      <c r="L2" s="393" t="s">
        <v>108</v>
      </c>
      <c r="M2" s="394" t="s">
        <v>150</v>
      </c>
    </row>
    <row r="3" spans="1:13" s="219" customFormat="1">
      <c r="A3" s="217" t="s">
        <v>109</v>
      </c>
      <c r="B3" s="217"/>
      <c r="C3" s="217"/>
      <c r="D3" s="217"/>
      <c r="E3" s="217"/>
      <c r="F3" s="217"/>
      <c r="G3" s="217"/>
      <c r="H3" s="217"/>
      <c r="I3" s="217"/>
      <c r="J3" s="218"/>
      <c r="K3" s="218"/>
      <c r="L3" s="393"/>
      <c r="M3" s="394"/>
    </row>
    <row r="4" spans="1:13" s="219" customFormat="1" ht="14.25" customHeight="1">
      <c r="A4" s="217" t="s">
        <v>110</v>
      </c>
      <c r="B4" s="217"/>
      <c r="C4" s="217"/>
      <c r="D4" s="217"/>
      <c r="E4" s="217"/>
      <c r="F4" s="217"/>
      <c r="G4" s="217"/>
      <c r="H4" s="217"/>
      <c r="I4" s="217"/>
      <c r="J4" s="218"/>
      <c r="K4" s="218"/>
      <c r="L4" s="220"/>
      <c r="M4" s="221"/>
    </row>
    <row r="5" spans="1:13" ht="7.5" customHeight="1">
      <c r="A5" s="182"/>
      <c r="B5" s="216"/>
      <c r="C5" s="216"/>
      <c r="D5" s="216"/>
      <c r="E5" s="216"/>
      <c r="F5" s="216"/>
      <c r="G5" s="216"/>
      <c r="H5" s="216"/>
      <c r="I5" s="216"/>
      <c r="J5" s="216"/>
      <c r="K5" s="216"/>
      <c r="L5" s="222"/>
      <c r="M5" s="223"/>
    </row>
    <row r="6" spans="1:13">
      <c r="A6" s="224" t="s">
        <v>111</v>
      </c>
      <c r="B6" s="216"/>
      <c r="C6" s="216"/>
      <c r="D6" s="216"/>
      <c r="E6" s="216"/>
      <c r="F6" s="216"/>
      <c r="G6" s="216"/>
      <c r="H6" s="216"/>
      <c r="I6" s="216"/>
      <c r="J6" s="216"/>
      <c r="K6" s="216"/>
      <c r="L6" s="222"/>
      <c r="M6" s="223"/>
    </row>
    <row r="7" spans="1:13">
      <c r="A7" s="182" t="s">
        <v>112</v>
      </c>
      <c r="B7" s="392" t="s">
        <v>113</v>
      </c>
      <c r="C7" s="392"/>
      <c r="D7" s="392"/>
      <c r="E7" s="392"/>
      <c r="F7" s="392"/>
      <c r="G7" s="392"/>
      <c r="H7" s="392"/>
      <c r="I7" s="392"/>
      <c r="J7" s="392"/>
      <c r="K7" s="392"/>
      <c r="L7" s="222" t="str">
        <f>'Exh A-Pg 1'!G7</f>
        <v>Max 5</v>
      </c>
      <c r="M7" s="247">
        <f>'Exh A-Pg 1'!I7</f>
        <v>0</v>
      </c>
    </row>
    <row r="8" spans="1:13">
      <c r="A8" s="182" t="s">
        <v>114</v>
      </c>
      <c r="B8" s="392" t="s">
        <v>185</v>
      </c>
      <c r="C8" s="392"/>
      <c r="D8" s="392"/>
      <c r="E8" s="392"/>
      <c r="F8" s="392"/>
      <c r="G8" s="392"/>
      <c r="H8" s="392"/>
      <c r="I8" s="392"/>
      <c r="J8" s="392"/>
      <c r="K8" s="392"/>
      <c r="L8" s="222">
        <f>'Exh A-Pg 6'!G16</f>
        <v>2</v>
      </c>
      <c r="M8" s="247">
        <f>'Exh A-Pg 6'!I16</f>
        <v>0</v>
      </c>
    </row>
    <row r="9" spans="1:13" ht="15.75" customHeight="1">
      <c r="A9" s="182" t="s">
        <v>141</v>
      </c>
      <c r="B9" s="392" t="s">
        <v>314</v>
      </c>
      <c r="C9" s="392"/>
      <c r="D9" s="392"/>
      <c r="E9" s="392"/>
      <c r="F9" s="392"/>
      <c r="G9" s="392"/>
      <c r="H9" s="392"/>
      <c r="I9" s="392"/>
      <c r="J9" s="392"/>
      <c r="K9" s="225"/>
      <c r="L9" s="222">
        <f>'Exh A- Pg 8'!J4</f>
        <v>3</v>
      </c>
      <c r="M9" s="247">
        <f>'Exh A- Pg 8'!L4</f>
        <v>0</v>
      </c>
    </row>
    <row r="10" spans="1:13" ht="15.75" customHeight="1">
      <c r="A10" s="182" t="s">
        <v>119</v>
      </c>
      <c r="B10" s="216" t="s">
        <v>181</v>
      </c>
      <c r="C10" s="216"/>
      <c r="D10" s="216"/>
      <c r="E10" s="216"/>
      <c r="F10" s="216"/>
      <c r="G10" s="216"/>
      <c r="H10" s="216"/>
      <c r="I10" s="216"/>
      <c r="J10" s="216"/>
      <c r="K10" s="216"/>
      <c r="L10" s="222">
        <f>'Exh A-Pg 6'!G30</f>
        <v>1</v>
      </c>
      <c r="M10" s="247">
        <f>'Exh A-Pg 6'!I30</f>
        <v>0</v>
      </c>
    </row>
    <row r="11" spans="1:13" ht="10.5" customHeight="1">
      <c r="A11" s="182"/>
      <c r="B11" s="216"/>
      <c r="C11" s="216"/>
      <c r="D11" s="216"/>
      <c r="E11" s="216"/>
      <c r="F11" s="216"/>
      <c r="G11" s="216"/>
      <c r="H11" s="216"/>
      <c r="I11" s="216"/>
      <c r="J11" s="216"/>
      <c r="K11" s="216"/>
      <c r="L11" s="222"/>
      <c r="M11" s="223"/>
    </row>
    <row r="12" spans="1:13">
      <c r="A12" s="226" t="s">
        <v>115</v>
      </c>
      <c r="B12" s="216"/>
      <c r="C12" s="216"/>
      <c r="D12" s="216"/>
      <c r="E12" s="216"/>
      <c r="F12" s="216"/>
      <c r="G12" s="216"/>
      <c r="H12" s="216"/>
      <c r="I12" s="216"/>
      <c r="J12" s="216"/>
      <c r="K12" s="216"/>
      <c r="L12" s="222"/>
      <c r="M12" s="223"/>
    </row>
    <row r="13" spans="1:13" ht="15" customHeight="1">
      <c r="A13" s="182" t="s">
        <v>130</v>
      </c>
      <c r="B13" s="392" t="s">
        <v>117</v>
      </c>
      <c r="C13" s="392"/>
      <c r="D13" s="392"/>
      <c r="E13" s="392"/>
      <c r="F13" s="392"/>
      <c r="G13" s="392"/>
      <c r="H13" s="392"/>
      <c r="I13" s="392"/>
      <c r="J13" s="392"/>
      <c r="K13" s="392"/>
      <c r="L13" s="222">
        <f>'Exh A-Pg 10'!G4</f>
        <v>6</v>
      </c>
      <c r="M13" s="247">
        <f>'Exh A-Pg 10'!I4</f>
        <v>0</v>
      </c>
    </row>
    <row r="14" spans="1:13" ht="8.25" customHeight="1">
      <c r="A14" s="182"/>
      <c r="B14" s="216"/>
      <c r="C14" s="216"/>
      <c r="D14" s="216"/>
      <c r="E14" s="216"/>
      <c r="F14" s="216"/>
      <c r="G14" s="216"/>
      <c r="H14" s="216"/>
      <c r="I14" s="216"/>
      <c r="J14" s="216"/>
      <c r="K14" s="216"/>
      <c r="L14" s="222"/>
      <c r="M14" s="223"/>
    </row>
    <row r="15" spans="1:13">
      <c r="A15" s="395" t="s">
        <v>118</v>
      </c>
      <c r="B15" s="395"/>
      <c r="C15" s="395"/>
      <c r="D15" s="395"/>
      <c r="E15" s="395"/>
      <c r="F15" s="395"/>
      <c r="G15" s="395"/>
      <c r="H15" s="395"/>
      <c r="I15" s="395"/>
      <c r="J15" s="395"/>
      <c r="K15" s="395"/>
      <c r="L15" s="222"/>
      <c r="M15" s="223"/>
    </row>
    <row r="16" spans="1:13" ht="18.75" customHeight="1">
      <c r="A16" s="227" t="s">
        <v>134</v>
      </c>
      <c r="B16" s="397" t="s">
        <v>277</v>
      </c>
      <c r="C16" s="397"/>
      <c r="D16" s="397"/>
      <c r="E16" s="397"/>
      <c r="F16" s="397"/>
      <c r="G16" s="397"/>
      <c r="H16" s="397"/>
      <c r="I16" s="397"/>
      <c r="J16" s="397"/>
      <c r="K16" s="228"/>
      <c r="L16" s="222" t="str">
        <f>'Exh A-Pg 2'!I4</f>
        <v>Max 5</v>
      </c>
      <c r="M16" s="247">
        <f>'Exh A-Pg 2'!K4</f>
        <v>0</v>
      </c>
    </row>
    <row r="17" spans="1:13">
      <c r="A17" s="182" t="s">
        <v>123</v>
      </c>
      <c r="B17" s="392" t="s">
        <v>24</v>
      </c>
      <c r="C17" s="392"/>
      <c r="D17" s="392"/>
      <c r="E17" s="392"/>
      <c r="F17" s="392"/>
      <c r="G17" s="392"/>
      <c r="H17" s="392"/>
      <c r="I17" s="392"/>
      <c r="J17" s="392"/>
      <c r="K17" s="392"/>
      <c r="L17" s="222">
        <f>'Exh A- Pg 3'!F3</f>
        <v>2</v>
      </c>
      <c r="M17" s="247">
        <f>'Exh A- Pg 3'!H3</f>
        <v>0</v>
      </c>
    </row>
    <row r="18" spans="1:13">
      <c r="A18" s="182" t="s">
        <v>121</v>
      </c>
      <c r="B18" s="392" t="s">
        <v>278</v>
      </c>
      <c r="C18" s="392"/>
      <c r="D18" s="392"/>
      <c r="E18" s="392"/>
      <c r="F18" s="392"/>
      <c r="G18" s="392"/>
      <c r="H18" s="392"/>
      <c r="I18" s="392"/>
      <c r="J18" s="392"/>
      <c r="K18" s="392"/>
      <c r="L18" s="222" t="str">
        <f>'Exh A-Pg 5'!H4</f>
        <v>Max 10</v>
      </c>
      <c r="M18" s="247">
        <f>'Exh A-Pg 5'!J4</f>
        <v>0</v>
      </c>
    </row>
    <row r="19" spans="1:13">
      <c r="A19" s="182" t="s">
        <v>143</v>
      </c>
      <c r="B19" s="396" t="s">
        <v>279</v>
      </c>
      <c r="C19" s="396"/>
      <c r="D19" s="396"/>
      <c r="E19" s="396"/>
      <c r="F19" s="396"/>
      <c r="G19" s="396"/>
      <c r="H19" s="396"/>
      <c r="I19" s="396"/>
      <c r="J19" s="396"/>
      <c r="K19" s="225"/>
      <c r="L19" s="222" t="str">
        <f>'Exh A- Pg 8'!J17</f>
        <v>Max 8</v>
      </c>
      <c r="M19" s="247">
        <f>'Exh A- Pg 8'!L17</f>
        <v>0</v>
      </c>
    </row>
    <row r="20" spans="1:13">
      <c r="A20" s="182" t="s">
        <v>176</v>
      </c>
      <c r="B20" s="392" t="s">
        <v>281</v>
      </c>
      <c r="C20" s="392"/>
      <c r="D20" s="392"/>
      <c r="E20" s="392"/>
      <c r="F20" s="392"/>
      <c r="G20" s="392"/>
      <c r="H20" s="392"/>
      <c r="I20" s="392"/>
      <c r="J20" s="392"/>
      <c r="K20" s="225"/>
      <c r="L20" s="222">
        <f>'Exh A-Pg 13'!J16</f>
        <v>3</v>
      </c>
      <c r="M20" s="247">
        <f>'Exh A-Pg 13'!L16</f>
        <v>0</v>
      </c>
    </row>
    <row r="21" spans="1:13" ht="7.5" customHeight="1">
      <c r="A21" s="182"/>
      <c r="B21" s="216"/>
      <c r="C21" s="216"/>
      <c r="D21" s="216"/>
      <c r="E21" s="216"/>
      <c r="F21" s="216"/>
      <c r="G21" s="216"/>
      <c r="H21" s="216"/>
      <c r="I21" s="216"/>
      <c r="J21" s="216"/>
      <c r="K21" s="216"/>
      <c r="L21" s="222"/>
      <c r="M21" s="223"/>
    </row>
    <row r="22" spans="1:13">
      <c r="A22" s="226" t="s">
        <v>122</v>
      </c>
      <c r="B22" s="216"/>
      <c r="C22" s="216"/>
      <c r="D22" s="216"/>
      <c r="E22" s="216"/>
      <c r="F22" s="216"/>
      <c r="G22" s="216"/>
      <c r="H22" s="216"/>
      <c r="I22" s="216"/>
      <c r="J22" s="216"/>
      <c r="K22" s="216"/>
      <c r="L22" s="222"/>
      <c r="M22" s="223"/>
    </row>
    <row r="23" spans="1:13">
      <c r="A23" s="182" t="s">
        <v>124</v>
      </c>
      <c r="B23" s="392" t="s">
        <v>151</v>
      </c>
      <c r="C23" s="392"/>
      <c r="D23" s="392"/>
      <c r="E23" s="392"/>
      <c r="F23" s="392"/>
      <c r="G23" s="392"/>
      <c r="H23" s="392"/>
      <c r="I23" s="392"/>
      <c r="J23" s="392"/>
      <c r="K23" s="392"/>
      <c r="L23" s="222">
        <f>'Exh A-Pg 6'!G3</f>
        <v>15</v>
      </c>
      <c r="M23" s="247">
        <f>'Exh A-Pg 6'!I3</f>
        <v>0</v>
      </c>
    </row>
    <row r="24" spans="1:13">
      <c r="A24" s="182" t="s">
        <v>280</v>
      </c>
      <c r="B24" s="392" t="s">
        <v>322</v>
      </c>
      <c r="C24" s="392"/>
      <c r="D24" s="392"/>
      <c r="E24" s="392"/>
      <c r="F24" s="392"/>
      <c r="G24" s="392"/>
      <c r="H24" s="392"/>
      <c r="I24" s="392"/>
      <c r="J24" s="392"/>
      <c r="K24" s="289"/>
      <c r="L24" s="222" t="str">
        <f>'Exh A-Pg 14'!J4</f>
        <v>Max 8</v>
      </c>
      <c r="M24" s="247">
        <f>'Exh A-Pg 14'!L4</f>
        <v>0</v>
      </c>
    </row>
    <row r="25" spans="1:13" ht="7.5" customHeight="1">
      <c r="A25" s="182"/>
      <c r="B25" s="216"/>
      <c r="C25" s="216"/>
      <c r="D25" s="216"/>
      <c r="E25" s="216"/>
      <c r="F25" s="216"/>
      <c r="G25" s="216"/>
      <c r="H25" s="216"/>
      <c r="I25" s="216"/>
      <c r="J25" s="216"/>
      <c r="K25" s="216"/>
      <c r="L25" s="222"/>
      <c r="M25" s="223"/>
    </row>
    <row r="26" spans="1:13">
      <c r="A26" s="226" t="s">
        <v>125</v>
      </c>
      <c r="B26" s="216"/>
      <c r="C26" s="216"/>
      <c r="D26" s="216"/>
      <c r="E26" s="216"/>
      <c r="F26" s="216"/>
      <c r="G26" s="216"/>
      <c r="H26" s="216"/>
      <c r="I26" s="216"/>
      <c r="J26" s="216"/>
      <c r="K26" s="216"/>
      <c r="L26" s="222"/>
      <c r="M26" s="223"/>
    </row>
    <row r="27" spans="1:13">
      <c r="A27" s="182" t="s">
        <v>126</v>
      </c>
      <c r="B27" s="392" t="s">
        <v>127</v>
      </c>
      <c r="C27" s="392"/>
      <c r="D27" s="392"/>
      <c r="E27" s="392"/>
      <c r="F27" s="392"/>
      <c r="G27" s="392"/>
      <c r="H27" s="392"/>
      <c r="I27" s="392"/>
      <c r="J27" s="392"/>
      <c r="K27" s="392"/>
      <c r="L27" s="222">
        <f>'Exh A- Pg 3'!F8</f>
        <v>1</v>
      </c>
      <c r="M27" s="247">
        <f>'Exh A- Pg 3'!H8</f>
        <v>0</v>
      </c>
    </row>
    <row r="28" spans="1:13">
      <c r="A28" s="182" t="s">
        <v>128</v>
      </c>
      <c r="B28" s="396" t="s">
        <v>129</v>
      </c>
      <c r="C28" s="396"/>
      <c r="D28" s="396"/>
      <c r="E28" s="396"/>
      <c r="F28" s="396"/>
      <c r="G28" s="396"/>
      <c r="H28" s="396"/>
      <c r="I28" s="396"/>
      <c r="J28" s="396"/>
      <c r="K28" s="396"/>
      <c r="L28" s="222">
        <f>'Exh A-Pg 4'!H3</f>
        <v>3</v>
      </c>
      <c r="M28" s="247">
        <f>'Exh A-Pg 4'!J3</f>
        <v>0</v>
      </c>
    </row>
    <row r="29" spans="1:13">
      <c r="A29" s="182" t="s">
        <v>131</v>
      </c>
      <c r="B29" s="392" t="s">
        <v>82</v>
      </c>
      <c r="C29" s="392"/>
      <c r="D29" s="392"/>
      <c r="E29" s="392"/>
      <c r="F29" s="229"/>
      <c r="G29" s="229"/>
      <c r="H29" s="229"/>
      <c r="I29" s="229"/>
      <c r="J29" s="229"/>
      <c r="K29" s="229"/>
      <c r="L29" s="222" t="str">
        <f>'Exh A-Pg 10'!G7</f>
        <v>Max 6</v>
      </c>
      <c r="M29" s="247">
        <f>'Exh A-Pg 10'!I7</f>
        <v>0</v>
      </c>
    </row>
    <row r="30" spans="1:13">
      <c r="A30" s="182" t="s">
        <v>175</v>
      </c>
      <c r="B30" s="397" t="s">
        <v>132</v>
      </c>
      <c r="C30" s="397"/>
      <c r="D30" s="397"/>
      <c r="E30" s="397"/>
      <c r="F30" s="397"/>
      <c r="G30" s="397"/>
      <c r="H30" s="397"/>
      <c r="I30" s="397"/>
      <c r="J30" s="397"/>
      <c r="K30" s="397"/>
      <c r="L30" s="222">
        <f>'Exh A-Pg 13'!J10</f>
        <v>2</v>
      </c>
      <c r="M30" s="247">
        <f>'Exh A-Pg 13'!L10</f>
        <v>0</v>
      </c>
    </row>
    <row r="31" spans="1:13" ht="9" customHeight="1">
      <c r="A31" s="182"/>
      <c r="B31" s="230"/>
      <c r="C31" s="230"/>
      <c r="D31" s="230"/>
      <c r="E31" s="230"/>
      <c r="F31" s="230"/>
      <c r="G31" s="230"/>
      <c r="H31" s="230"/>
      <c r="I31" s="230"/>
      <c r="J31" s="230"/>
      <c r="K31" s="230"/>
      <c r="L31" s="222"/>
      <c r="M31" s="223"/>
    </row>
    <row r="32" spans="1:13">
      <c r="A32" s="226" t="s">
        <v>133</v>
      </c>
      <c r="B32" s="216"/>
      <c r="C32" s="216"/>
      <c r="D32" s="216"/>
      <c r="E32" s="216"/>
      <c r="F32" s="216"/>
      <c r="G32" s="216"/>
      <c r="H32" s="216"/>
      <c r="I32" s="216"/>
      <c r="J32" s="216"/>
      <c r="K32" s="216"/>
      <c r="L32" s="222"/>
      <c r="M32" s="223"/>
    </row>
    <row r="33" spans="1:13">
      <c r="A33" s="182" t="s">
        <v>120</v>
      </c>
      <c r="B33" s="396" t="s">
        <v>22</v>
      </c>
      <c r="C33" s="396"/>
      <c r="D33" s="396"/>
      <c r="E33" s="396"/>
      <c r="F33" s="396"/>
      <c r="G33" s="396"/>
      <c r="H33" s="396"/>
      <c r="I33" s="396"/>
      <c r="J33" s="396"/>
      <c r="K33" s="396"/>
      <c r="L33" s="222">
        <f>'Exh A-Pg 2'!I20</f>
        <v>1</v>
      </c>
      <c r="M33" s="247">
        <f>'Exh A-Pg 2'!K20</f>
        <v>0</v>
      </c>
    </row>
    <row r="34" spans="1:13" ht="9" customHeight="1">
      <c r="A34" s="182"/>
      <c r="B34" s="216"/>
      <c r="C34" s="216"/>
      <c r="D34" s="216"/>
      <c r="E34" s="216"/>
      <c r="F34" s="216"/>
      <c r="G34" s="216"/>
      <c r="H34" s="216"/>
      <c r="I34" s="216"/>
      <c r="J34" s="216"/>
      <c r="K34" s="216"/>
      <c r="L34" s="222"/>
      <c r="M34" s="223"/>
    </row>
    <row r="35" spans="1:13">
      <c r="A35" s="226" t="s">
        <v>135</v>
      </c>
      <c r="B35" s="216"/>
      <c r="C35" s="216"/>
      <c r="D35" s="216"/>
      <c r="E35" s="216"/>
      <c r="F35" s="216"/>
      <c r="G35" s="216"/>
      <c r="H35" s="216"/>
      <c r="I35" s="216"/>
      <c r="J35" s="216"/>
      <c r="K35" s="216"/>
      <c r="L35" s="222"/>
      <c r="M35" s="223"/>
    </row>
    <row r="36" spans="1:13">
      <c r="A36" s="182" t="s">
        <v>136</v>
      </c>
      <c r="B36" s="392" t="s">
        <v>137</v>
      </c>
      <c r="C36" s="392"/>
      <c r="D36" s="392"/>
      <c r="E36" s="392"/>
      <c r="F36" s="392"/>
      <c r="G36" s="392"/>
      <c r="H36" s="392"/>
      <c r="I36" s="392"/>
      <c r="J36" s="392"/>
      <c r="K36" s="392"/>
      <c r="L36" s="222" t="str">
        <f>'Exh A-Pg 4'!H21</f>
        <v>Max 3</v>
      </c>
      <c r="M36" s="247">
        <f>'Exh A-Pg 4'!J21</f>
        <v>0</v>
      </c>
    </row>
    <row r="37" spans="1:13" ht="9" customHeight="1">
      <c r="A37" s="182"/>
      <c r="B37" s="216"/>
      <c r="C37" s="216"/>
      <c r="D37" s="216"/>
      <c r="E37" s="216"/>
      <c r="F37" s="216"/>
      <c r="G37" s="216"/>
      <c r="H37" s="216"/>
      <c r="I37" s="216"/>
      <c r="J37" s="216"/>
      <c r="K37" s="216"/>
      <c r="L37" s="222"/>
      <c r="M37" s="223"/>
    </row>
    <row r="38" spans="1:13">
      <c r="A38" s="226" t="s">
        <v>138</v>
      </c>
      <c r="B38" s="216"/>
      <c r="C38" s="216"/>
      <c r="D38" s="216"/>
      <c r="E38" s="216"/>
      <c r="F38" s="216"/>
      <c r="G38" s="216"/>
      <c r="H38" s="216"/>
      <c r="I38" s="216"/>
      <c r="J38" s="216"/>
      <c r="K38" s="216"/>
      <c r="L38" s="222"/>
      <c r="M38" s="223"/>
    </row>
    <row r="39" spans="1:13">
      <c r="A39" s="182" t="s">
        <v>139</v>
      </c>
      <c r="B39" s="392" t="s">
        <v>140</v>
      </c>
      <c r="C39" s="392"/>
      <c r="D39" s="392"/>
      <c r="E39" s="392"/>
      <c r="F39" s="392"/>
      <c r="G39" s="392"/>
      <c r="H39" s="392"/>
      <c r="I39" s="392"/>
      <c r="J39" s="392"/>
      <c r="K39" s="392"/>
      <c r="L39" s="222">
        <f>'Exh A-Pg 7'!G3</f>
        <v>1</v>
      </c>
      <c r="M39" s="247">
        <f>'Exh A-Pg 7'!I3</f>
        <v>0</v>
      </c>
    </row>
    <row r="40" spans="1:13" ht="9" customHeight="1">
      <c r="A40" s="182"/>
      <c r="B40" s="216"/>
      <c r="C40" s="216"/>
      <c r="D40" s="216"/>
      <c r="E40" s="216"/>
      <c r="F40" s="216"/>
      <c r="G40" s="216"/>
      <c r="H40" s="216"/>
      <c r="I40" s="216"/>
      <c r="J40" s="216"/>
      <c r="K40" s="216"/>
      <c r="L40" s="222"/>
      <c r="M40" s="223"/>
    </row>
    <row r="41" spans="1:13">
      <c r="A41" s="226" t="s">
        <v>142</v>
      </c>
      <c r="B41" s="216"/>
      <c r="C41" s="216"/>
      <c r="D41" s="216"/>
      <c r="E41" s="216"/>
      <c r="F41" s="216"/>
      <c r="G41" s="216"/>
      <c r="H41" s="216"/>
      <c r="I41" s="216"/>
      <c r="J41" s="216"/>
      <c r="K41" s="216"/>
      <c r="L41" s="222"/>
      <c r="M41" s="223"/>
    </row>
    <row r="42" spans="1:13">
      <c r="A42" s="182" t="s">
        <v>116</v>
      </c>
      <c r="B42" s="216" t="s">
        <v>144</v>
      </c>
      <c r="C42" s="216"/>
      <c r="D42" s="216"/>
      <c r="E42" s="216"/>
      <c r="F42" s="216"/>
      <c r="G42" s="216"/>
      <c r="H42" s="216"/>
      <c r="I42" s="216"/>
      <c r="J42" s="216"/>
      <c r="K42" s="216"/>
      <c r="L42" s="222">
        <f>'Exh A-Pg 9'!I17</f>
        <v>1</v>
      </c>
      <c r="M42" s="247">
        <f>'Exh A-Pg 9'!K17</f>
        <v>0</v>
      </c>
    </row>
    <row r="43" spans="1:13" ht="9" customHeight="1">
      <c r="L43" s="231"/>
      <c r="M43" s="232"/>
    </row>
    <row r="44" spans="1:13" ht="15.75" customHeight="1">
      <c r="A44" s="214" t="s">
        <v>99</v>
      </c>
      <c r="B44" s="233"/>
      <c r="C44" s="234"/>
      <c r="D44" s="234"/>
      <c r="E44" s="234"/>
      <c r="F44" s="234"/>
      <c r="G44" s="234"/>
      <c r="H44" s="234"/>
      <c r="I44" s="216"/>
      <c r="J44" s="216"/>
      <c r="K44" s="216"/>
      <c r="L44" s="222"/>
      <c r="M44" s="223"/>
    </row>
    <row r="45" spans="1:13" ht="15.75" customHeight="1">
      <c r="A45" s="217" t="s">
        <v>145</v>
      </c>
      <c r="B45" s="234"/>
      <c r="C45" s="234"/>
      <c r="D45" s="234"/>
      <c r="E45" s="234"/>
      <c r="F45" s="234"/>
      <c r="G45" s="234"/>
      <c r="H45" s="234"/>
      <c r="I45" s="216"/>
      <c r="J45" s="216"/>
      <c r="K45" s="216"/>
      <c r="L45" s="222"/>
      <c r="M45" s="223"/>
    </row>
    <row r="46" spans="1:13">
      <c r="A46" s="217" t="s">
        <v>146</v>
      </c>
      <c r="B46" s="234"/>
      <c r="C46" s="234"/>
      <c r="D46" s="234"/>
      <c r="E46" s="234"/>
      <c r="F46" s="234"/>
      <c r="G46" s="234"/>
      <c r="H46" s="234"/>
      <c r="I46" s="216"/>
      <c r="J46" s="216"/>
      <c r="K46" s="216"/>
      <c r="L46" s="222"/>
      <c r="M46" s="223"/>
    </row>
    <row r="47" spans="1:13" ht="6.75" customHeight="1">
      <c r="A47" s="182"/>
      <c r="B47" s="216"/>
      <c r="C47" s="216"/>
      <c r="D47" s="216"/>
      <c r="E47" s="216"/>
      <c r="F47" s="216"/>
      <c r="G47" s="216"/>
      <c r="H47" s="216"/>
      <c r="I47" s="216"/>
      <c r="J47" s="216"/>
      <c r="K47" s="216"/>
      <c r="L47" s="222"/>
      <c r="M47" s="223"/>
    </row>
    <row r="48" spans="1:13">
      <c r="A48" s="226" t="s">
        <v>147</v>
      </c>
      <c r="B48" s="216"/>
      <c r="C48" s="216"/>
      <c r="D48" s="216"/>
      <c r="E48" s="216"/>
      <c r="F48" s="216"/>
      <c r="G48" s="216"/>
      <c r="H48" s="216"/>
      <c r="I48" s="216"/>
      <c r="J48" s="216"/>
      <c r="K48" s="216"/>
      <c r="L48" s="222"/>
      <c r="M48" s="223"/>
    </row>
    <row r="49" spans="1:13" ht="13.5" customHeight="1">
      <c r="A49" s="182" t="s">
        <v>134</v>
      </c>
      <c r="B49" s="216" t="s">
        <v>282</v>
      </c>
      <c r="C49" s="216"/>
      <c r="D49" s="216"/>
      <c r="E49" s="216"/>
      <c r="F49" s="216"/>
      <c r="G49" s="216"/>
      <c r="H49" s="216"/>
      <c r="I49" s="216"/>
      <c r="J49" s="216"/>
      <c r="K49" s="216"/>
      <c r="L49" s="222">
        <f>'Exh A-Pg15'!G11</f>
        <v>6</v>
      </c>
      <c r="M49" s="247">
        <f>'Exh A-Pg15'!I11</f>
        <v>0</v>
      </c>
    </row>
    <row r="50" spans="1:13" ht="14.25" customHeight="1">
      <c r="A50" s="182" t="s">
        <v>120</v>
      </c>
      <c r="B50" s="216" t="s">
        <v>283</v>
      </c>
      <c r="C50" s="216"/>
      <c r="D50" s="216"/>
      <c r="E50" s="216"/>
      <c r="F50" s="216"/>
      <c r="G50" s="216"/>
      <c r="H50" s="216"/>
      <c r="I50" s="216"/>
      <c r="J50" s="216"/>
      <c r="K50" s="216"/>
      <c r="L50" s="222">
        <f>'Exh A-Pg15'!G20</f>
        <v>3</v>
      </c>
      <c r="M50" s="247">
        <f>'Exh A-Pg15'!I20</f>
        <v>0</v>
      </c>
    </row>
    <row r="51" spans="1:13" ht="13.5" customHeight="1">
      <c r="A51" s="182" t="s">
        <v>123</v>
      </c>
      <c r="B51" s="216" t="s">
        <v>284</v>
      </c>
      <c r="C51" s="216"/>
      <c r="D51" s="216"/>
      <c r="E51" s="216"/>
      <c r="F51" s="216"/>
      <c r="G51" s="216"/>
      <c r="H51" s="216"/>
      <c r="I51" s="216"/>
      <c r="J51" s="216"/>
      <c r="K51" s="216"/>
      <c r="L51" s="222">
        <f>'Exh A-Pg 16'!G4</f>
        <v>2</v>
      </c>
      <c r="M51" s="247">
        <f>'Exh A-Pg 16'!I4</f>
        <v>0</v>
      </c>
    </row>
    <row r="52" spans="1:13" ht="3.75" customHeight="1">
      <c r="A52" s="182"/>
      <c r="B52" s="216"/>
      <c r="C52" s="216"/>
      <c r="D52" s="216"/>
      <c r="E52" s="216"/>
      <c r="F52" s="216"/>
      <c r="G52" s="216"/>
      <c r="H52" s="216"/>
      <c r="I52" s="216"/>
      <c r="J52" s="216"/>
      <c r="K52" s="216"/>
      <c r="L52" s="222"/>
      <c r="M52" s="223"/>
    </row>
    <row r="53" spans="1:13" ht="17.25" customHeight="1">
      <c r="A53" s="226" t="s">
        <v>199</v>
      </c>
      <c r="B53" s="216"/>
      <c r="C53" s="216"/>
      <c r="D53" s="216"/>
      <c r="E53" s="216"/>
      <c r="F53" s="216"/>
      <c r="G53" s="216"/>
      <c r="H53" s="216"/>
      <c r="I53" s="216"/>
      <c r="J53" s="216"/>
      <c r="K53" s="216"/>
      <c r="L53" s="222"/>
      <c r="M53" s="223"/>
    </row>
    <row r="54" spans="1:13">
      <c r="A54" s="182" t="s">
        <v>152</v>
      </c>
      <c r="B54" s="216" t="s">
        <v>153</v>
      </c>
      <c r="C54" s="216"/>
      <c r="G54" s="216"/>
      <c r="H54" s="216"/>
      <c r="I54" s="216"/>
      <c r="J54" s="216"/>
      <c r="K54" s="216"/>
      <c r="L54" s="222">
        <f>'Exh A-Pg15'!G6</f>
        <v>15</v>
      </c>
      <c r="M54" s="247">
        <f>'Exh A-Pg15'!I6</f>
        <v>0</v>
      </c>
    </row>
    <row r="55" spans="1:13" ht="11.25" customHeight="1">
      <c r="A55" s="183"/>
      <c r="L55" s="222"/>
      <c r="M55" s="223"/>
    </row>
    <row r="56" spans="1:13" ht="21.75" customHeight="1">
      <c r="A56" s="395" t="s">
        <v>148</v>
      </c>
      <c r="B56" s="395"/>
      <c r="C56" s="395"/>
      <c r="D56" s="395"/>
      <c r="E56" s="395"/>
      <c r="F56" s="395"/>
      <c r="G56" s="395"/>
      <c r="H56" s="395"/>
      <c r="I56" s="395"/>
      <c r="J56" s="395"/>
      <c r="K56" s="395"/>
      <c r="L56" s="222"/>
      <c r="M56" s="223"/>
    </row>
    <row r="57" spans="1:13" ht="16.899999999999999" customHeight="1">
      <c r="A57" s="235" t="s">
        <v>126</v>
      </c>
      <c r="B57" s="216" t="s">
        <v>149</v>
      </c>
      <c r="L57" s="222">
        <f>'Exh A-Pg 16'!G15</f>
        <v>1</v>
      </c>
      <c r="M57" s="247">
        <f>'Exh A-Pg 16'!I15</f>
        <v>0</v>
      </c>
    </row>
    <row r="58" spans="1:13" ht="10.5" customHeight="1">
      <c r="C58" s="216"/>
      <c r="D58" s="216"/>
      <c r="E58" s="216"/>
      <c r="F58" s="216"/>
      <c r="G58" s="216"/>
      <c r="H58" s="216"/>
      <c r="I58" s="216"/>
      <c r="J58" s="216"/>
      <c r="K58" s="216"/>
      <c r="L58" s="236"/>
      <c r="M58" s="236"/>
    </row>
    <row r="59" spans="1:13" ht="10.5" customHeight="1">
      <c r="C59" s="216"/>
      <c r="D59" s="216"/>
      <c r="E59" s="216"/>
      <c r="F59" s="216"/>
      <c r="G59" s="216"/>
      <c r="H59" s="216"/>
      <c r="I59" s="216"/>
      <c r="J59" s="216"/>
      <c r="K59" s="216"/>
      <c r="L59" s="237"/>
      <c r="M59" s="237"/>
    </row>
    <row r="60" spans="1:13">
      <c r="K60" s="238" t="s">
        <v>177</v>
      </c>
      <c r="L60" s="239"/>
      <c r="M60" s="248">
        <f>SUM(M4:M58)</f>
        <v>0</v>
      </c>
    </row>
  </sheetData>
  <sheetProtection algorithmName="SHA-512" hashValue="h89f7m+NmTMQA3OLWFZSEv6rAv8hEbvweMqRlWlPsv65oUEeBSp0MnFPwhFmzTW6e8h+GuLqAERAav5jV88Ntw==" saltValue="VyK5wz7rQ/tFkdLI1PKgkQ==" spinCount="100000" sheet="1" selectLockedCells="1" selectUnlockedCells="1"/>
  <mergeCells count="22">
    <mergeCell ref="B28:K28"/>
    <mergeCell ref="B7:K7"/>
    <mergeCell ref="B13:K13"/>
    <mergeCell ref="B8:K8"/>
    <mergeCell ref="A56:K56"/>
    <mergeCell ref="B29:E29"/>
    <mergeCell ref="B30:K30"/>
    <mergeCell ref="B17:K17"/>
    <mergeCell ref="B18:K18"/>
    <mergeCell ref="B33:K33"/>
    <mergeCell ref="B36:K36"/>
    <mergeCell ref="B39:K39"/>
    <mergeCell ref="B9:J9"/>
    <mergeCell ref="B20:J20"/>
    <mergeCell ref="B16:J16"/>
    <mergeCell ref="L2:L3"/>
    <mergeCell ref="M2:M3"/>
    <mergeCell ref="A15:K15"/>
    <mergeCell ref="B23:K23"/>
    <mergeCell ref="B27:K27"/>
    <mergeCell ref="B19:J19"/>
    <mergeCell ref="B24:J24"/>
  </mergeCells>
  <printOptions horizontalCentered="1"/>
  <pageMargins left="0.5" right="0.5" top="0" bottom="1" header="0" footer="0.5"/>
  <pageSetup scale="83" orientation="portrait" r:id="rId1"/>
  <headerFooter scaleWithDoc="0" alignWithMargins="0">
    <oddFooter>&amp;CExhibit A - Tally Sheet</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8"/>
  <dimension ref="A1"/>
  <sheetViews>
    <sheetView workbookViewId="0"/>
  </sheetViews>
  <sheetFormatPr defaultRowHeight="15"/>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3">
    <pageSetUpPr fitToPage="1"/>
  </sheetPr>
  <dimension ref="A1:K29"/>
  <sheetViews>
    <sheetView showGridLines="0" zoomScaleNormal="100" workbookViewId="0">
      <selection activeCell="B10" sqref="B10"/>
    </sheetView>
  </sheetViews>
  <sheetFormatPr defaultColWidth="9.140625" defaultRowHeight="12.75"/>
  <cols>
    <col min="1" max="1" width="4.28515625" style="3" customWidth="1"/>
    <col min="2" max="2" width="4.7109375" style="3" customWidth="1"/>
    <col min="3" max="3" width="4.42578125" style="3" customWidth="1"/>
    <col min="4" max="4" width="1.28515625" style="3" customWidth="1"/>
    <col min="5" max="5" width="42.140625" style="3" customWidth="1"/>
    <col min="6" max="6" width="6.5703125" style="3" customWidth="1"/>
    <col min="7" max="8" width="4.140625" style="3" customWidth="1"/>
    <col min="9" max="9" width="6.42578125" style="8" customWidth="1"/>
    <col min="10" max="10" width="2.42578125" style="3" customWidth="1"/>
    <col min="11" max="11" width="7.85546875" style="8" customWidth="1"/>
    <col min="12" max="16384" width="9.140625" style="3"/>
  </cols>
  <sheetData>
    <row r="1" spans="1:11" ht="35.25" customHeight="1" thickBot="1">
      <c r="A1" s="206"/>
      <c r="B1" s="206"/>
      <c r="C1" s="206"/>
      <c r="D1" s="206"/>
      <c r="E1" s="209" t="s">
        <v>200</v>
      </c>
      <c r="F1" s="206"/>
      <c r="G1" s="206"/>
      <c r="H1" s="206"/>
      <c r="I1" s="141" t="s">
        <v>0</v>
      </c>
      <c r="J1" s="1"/>
      <c r="K1" s="141" t="s">
        <v>1</v>
      </c>
    </row>
    <row r="2" spans="1:11" ht="13.5" thickTop="1">
      <c r="A2" s="48"/>
      <c r="B2" s="49"/>
      <c r="C2" s="49"/>
      <c r="D2" s="49"/>
      <c r="E2" s="49"/>
      <c r="F2" s="49"/>
      <c r="G2" s="49"/>
      <c r="H2" s="50"/>
      <c r="I2" s="208"/>
      <c r="J2" s="49"/>
      <c r="K2" s="57"/>
    </row>
    <row r="3" spans="1:11" ht="12.75" customHeight="1">
      <c r="A3" s="64" t="s">
        <v>21</v>
      </c>
      <c r="B3" s="318" t="s">
        <v>264</v>
      </c>
      <c r="C3" s="318"/>
      <c r="D3" s="318"/>
      <c r="E3" s="318"/>
      <c r="F3" s="5"/>
      <c r="G3" s="5"/>
      <c r="H3" s="210"/>
      <c r="I3" s="7"/>
      <c r="J3" s="4"/>
      <c r="K3" s="59"/>
    </row>
    <row r="4" spans="1:11" ht="15.75" customHeight="1">
      <c r="A4" s="53"/>
      <c r="B4" s="318" t="s">
        <v>265</v>
      </c>
      <c r="C4" s="318"/>
      <c r="D4" s="318"/>
      <c r="E4" s="318"/>
      <c r="F4" s="4"/>
      <c r="G4" s="4"/>
      <c r="H4" s="52"/>
      <c r="I4" s="7" t="s">
        <v>205</v>
      </c>
      <c r="J4" s="4"/>
      <c r="K4" s="242">
        <f>IF(SUM(K6:K14)&gt;0,MIN(5,SUM(K6:K14)),0)</f>
        <v>0</v>
      </c>
    </row>
    <row r="5" spans="1:11" ht="14.25" customHeight="1">
      <c r="A5" s="53"/>
      <c r="B5" s="192"/>
      <c r="C5" s="192"/>
      <c r="D5" s="192"/>
      <c r="E5" s="192"/>
      <c r="F5" s="4"/>
      <c r="G5" s="4"/>
      <c r="H5" s="52"/>
      <c r="I5" s="7"/>
      <c r="J5" s="4"/>
      <c r="K5" s="59"/>
    </row>
    <row r="6" spans="1:11" ht="33.75" customHeight="1">
      <c r="A6" s="53"/>
      <c r="B6" s="265" t="b">
        <v>0</v>
      </c>
      <c r="C6" s="323" t="s">
        <v>266</v>
      </c>
      <c r="D6" s="323"/>
      <c r="E6" s="324"/>
      <c r="F6" s="202" t="s">
        <v>271</v>
      </c>
      <c r="G6" s="192"/>
      <c r="H6" s="194"/>
      <c r="I6" s="3"/>
      <c r="K6" s="275">
        <f>IF(B6=TRUE, 1, 0)</f>
        <v>0</v>
      </c>
    </row>
    <row r="7" spans="1:11" ht="31.5" customHeight="1">
      <c r="A7" s="53"/>
      <c r="B7" s="260" t="b">
        <v>0</v>
      </c>
      <c r="C7" s="323" t="s">
        <v>267</v>
      </c>
      <c r="D7" s="323"/>
      <c r="E7" s="324"/>
      <c r="F7" s="264" t="s">
        <v>272</v>
      </c>
      <c r="G7" s="4"/>
      <c r="H7" s="52"/>
      <c r="I7" s="7"/>
      <c r="J7" s="4"/>
      <c r="K7" s="275">
        <f>IF(B7=TRUE, 0.5, 0)</f>
        <v>0</v>
      </c>
    </row>
    <row r="8" spans="1:11" ht="36.75" customHeight="1">
      <c r="A8" s="53"/>
      <c r="B8" s="262" t="b">
        <v>0</v>
      </c>
      <c r="C8" s="323" t="s">
        <v>268</v>
      </c>
      <c r="D8" s="323"/>
      <c r="E8" s="324"/>
      <c r="F8" s="264" t="s">
        <v>272</v>
      </c>
      <c r="G8" s="4"/>
      <c r="H8" s="52"/>
      <c r="I8" s="7"/>
      <c r="J8" s="4"/>
      <c r="K8" s="275">
        <f>IF(B8=TRUE, 0.5, 0)</f>
        <v>0</v>
      </c>
    </row>
    <row r="9" spans="1:11" ht="24.75" customHeight="1">
      <c r="A9" s="53"/>
      <c r="B9" s="262" t="b">
        <v>0</v>
      </c>
      <c r="C9" s="323" t="s">
        <v>305</v>
      </c>
      <c r="D9" s="323"/>
      <c r="E9" s="324"/>
      <c r="F9" s="264" t="s">
        <v>272</v>
      </c>
      <c r="G9" s="4"/>
      <c r="H9" s="52"/>
      <c r="I9" s="7"/>
      <c r="J9" s="4"/>
      <c r="K9" s="275">
        <f>IF(B9=TRUE, 0.5, 0)</f>
        <v>0</v>
      </c>
    </row>
    <row r="10" spans="1:11" ht="36.75" customHeight="1">
      <c r="A10" s="53"/>
      <c r="B10" s="262" t="b">
        <v>0</v>
      </c>
      <c r="C10" s="323" t="s">
        <v>269</v>
      </c>
      <c r="D10" s="323"/>
      <c r="E10" s="324"/>
      <c r="F10" s="264" t="s">
        <v>272</v>
      </c>
      <c r="G10" s="4"/>
      <c r="H10" s="52"/>
      <c r="I10" s="7"/>
      <c r="J10" s="4"/>
      <c r="K10" s="275">
        <f>IF(B10=TRUE, 0.5, 0)</f>
        <v>0</v>
      </c>
    </row>
    <row r="11" spans="1:11" ht="41.25" customHeight="1">
      <c r="A11" s="53"/>
      <c r="B11" s="262" t="b">
        <v>0</v>
      </c>
      <c r="C11" s="323" t="s">
        <v>273</v>
      </c>
      <c r="D11" s="323"/>
      <c r="E11" s="324"/>
      <c r="F11" s="264" t="s">
        <v>270</v>
      </c>
      <c r="G11" s="4"/>
      <c r="H11" s="52"/>
      <c r="I11" s="7"/>
      <c r="J11" s="4"/>
      <c r="K11" s="275">
        <f>IF(B11=TRUE,2, 0)</f>
        <v>0</v>
      </c>
    </row>
    <row r="12" spans="1:11" ht="29.25" customHeight="1">
      <c r="A12" s="53"/>
      <c r="B12" s="262" t="b">
        <v>0</v>
      </c>
      <c r="C12" s="323" t="s">
        <v>274</v>
      </c>
      <c r="D12" s="323"/>
      <c r="E12" s="324"/>
      <c r="F12" s="264" t="s">
        <v>271</v>
      </c>
      <c r="G12" s="4"/>
      <c r="H12" s="52"/>
      <c r="I12" s="7"/>
      <c r="J12" s="4"/>
      <c r="K12" s="275">
        <f>IF(B12=TRUE, 1, 0)</f>
        <v>0</v>
      </c>
    </row>
    <row r="13" spans="1:11" ht="26.25" customHeight="1">
      <c r="A13" s="53"/>
      <c r="B13" s="262" t="b">
        <v>0</v>
      </c>
      <c r="C13" s="323" t="s">
        <v>275</v>
      </c>
      <c r="D13" s="323"/>
      <c r="E13" s="324"/>
      <c r="F13" s="202" t="s">
        <v>271</v>
      </c>
      <c r="G13" s="192"/>
      <c r="H13" s="194"/>
      <c r="I13" s="7"/>
      <c r="J13" s="4"/>
      <c r="K13" s="275">
        <f>IF(B13=TRUE, 1, 0)</f>
        <v>0</v>
      </c>
    </row>
    <row r="14" spans="1:11" ht="35.25" customHeight="1">
      <c r="A14" s="53"/>
      <c r="B14" s="262" t="b">
        <v>0</v>
      </c>
      <c r="C14" s="323" t="s">
        <v>276</v>
      </c>
      <c r="D14" s="323"/>
      <c r="E14" s="324"/>
      <c r="F14" s="264" t="s">
        <v>270</v>
      </c>
      <c r="G14" s="4"/>
      <c r="H14" s="52"/>
      <c r="I14" s="7"/>
      <c r="J14" s="4"/>
      <c r="K14" s="275">
        <f>IF(B14=TRUE,2, 0)</f>
        <v>0</v>
      </c>
    </row>
    <row r="15" spans="1:11">
      <c r="A15" s="53"/>
      <c r="B15" s="4"/>
      <c r="C15" s="207"/>
      <c r="D15" s="4"/>
      <c r="E15" s="4"/>
      <c r="F15" s="4"/>
      <c r="G15" s="4"/>
      <c r="H15" s="52"/>
      <c r="I15" s="7"/>
      <c r="J15" s="4"/>
      <c r="K15" s="59"/>
    </row>
    <row r="16" spans="1:11" ht="20.25" customHeight="1" thickBot="1">
      <c r="A16" s="54"/>
      <c r="B16" s="317"/>
      <c r="C16" s="317" t="b">
        <v>0</v>
      </c>
      <c r="D16" s="317"/>
      <c r="E16" s="317"/>
      <c r="F16" s="61"/>
      <c r="G16" s="61"/>
      <c r="H16" s="55"/>
      <c r="I16" s="195"/>
      <c r="J16" s="61"/>
      <c r="K16" s="62"/>
    </row>
    <row r="17" spans="1:11" ht="21" customHeight="1" thickTop="1">
      <c r="A17" s="48"/>
      <c r="B17" s="49"/>
      <c r="C17" s="49"/>
      <c r="D17" s="49"/>
      <c r="E17" s="49"/>
      <c r="F17" s="49"/>
      <c r="G17" s="49"/>
      <c r="H17" s="50"/>
      <c r="I17" s="65"/>
      <c r="J17" s="49"/>
      <c r="K17" s="63"/>
    </row>
    <row r="18" spans="1:11">
      <c r="A18" s="64" t="s">
        <v>23</v>
      </c>
      <c r="B18" s="318" t="s">
        <v>22</v>
      </c>
      <c r="C18" s="318"/>
      <c r="D18" s="318"/>
      <c r="E18" s="318"/>
      <c r="F18" s="4"/>
      <c r="G18" s="4"/>
      <c r="H18" s="52"/>
      <c r="I18" s="190"/>
      <c r="J18" s="4"/>
      <c r="K18" s="59"/>
    </row>
    <row r="19" spans="1:11" ht="8.25" customHeight="1">
      <c r="A19" s="53"/>
      <c r="B19" s="4"/>
      <c r="C19" s="4"/>
      <c r="D19" s="4"/>
      <c r="E19" s="4"/>
      <c r="F19" s="4"/>
      <c r="G19" s="4"/>
      <c r="H19" s="52"/>
      <c r="I19" s="190"/>
      <c r="J19" s="4"/>
      <c r="K19" s="59"/>
    </row>
    <row r="20" spans="1:11">
      <c r="A20" s="53"/>
      <c r="B20" s="322" t="s">
        <v>262</v>
      </c>
      <c r="C20" s="322"/>
      <c r="D20" s="322"/>
      <c r="E20" s="322"/>
      <c r="F20" s="4"/>
      <c r="G20" s="4"/>
      <c r="H20" s="52"/>
      <c r="I20" s="190">
        <v>1</v>
      </c>
      <c r="J20" s="4"/>
      <c r="K20" s="242">
        <f>IF(K22=TRUE, 1, 0)</f>
        <v>0</v>
      </c>
    </row>
    <row r="21" spans="1:11">
      <c r="A21" s="53"/>
      <c r="B21" s="193"/>
      <c r="C21" s="193"/>
      <c r="D21" s="193"/>
      <c r="E21" s="193"/>
      <c r="F21" s="4"/>
      <c r="G21" s="4"/>
      <c r="H21" s="52"/>
      <c r="I21" s="190"/>
      <c r="J21" s="4"/>
      <c r="K21" s="59"/>
    </row>
    <row r="22" spans="1:11" ht="48" customHeight="1">
      <c r="A22" s="53"/>
      <c r="B22" s="321" t="s">
        <v>211</v>
      </c>
      <c r="C22" s="321"/>
      <c r="D22" s="321"/>
      <c r="E22" s="321"/>
      <c r="F22" s="4"/>
      <c r="G22" s="4"/>
      <c r="H22" s="52"/>
      <c r="I22" s="190"/>
      <c r="J22" s="4"/>
      <c r="K22" s="275" t="b">
        <v>0</v>
      </c>
    </row>
    <row r="23" spans="1:11" ht="78" customHeight="1" thickBot="1">
      <c r="A23" s="54"/>
      <c r="B23" s="317" t="s">
        <v>263</v>
      </c>
      <c r="C23" s="317"/>
      <c r="D23" s="317"/>
      <c r="E23" s="317"/>
      <c r="F23" s="61"/>
      <c r="G23" s="61"/>
      <c r="H23" s="55"/>
      <c r="I23" s="60"/>
      <c r="J23" s="61"/>
      <c r="K23" s="62"/>
    </row>
    <row r="24" spans="1:11" ht="13.5" thickTop="1">
      <c r="A24" s="6"/>
      <c r="B24" s="4"/>
      <c r="C24" s="4"/>
      <c r="D24" s="4"/>
      <c r="E24" s="4"/>
      <c r="F24" s="4"/>
      <c r="G24" s="4"/>
      <c r="H24" s="4"/>
      <c r="I24" s="7"/>
      <c r="J24" s="4"/>
      <c r="K24" s="7"/>
    </row>
    <row r="25" spans="1:11">
      <c r="A25" s="137"/>
      <c r="B25" s="137"/>
      <c r="C25" s="137"/>
      <c r="D25" s="137"/>
      <c r="E25" s="137"/>
      <c r="F25" s="137"/>
      <c r="G25" s="137"/>
      <c r="H25" s="137"/>
      <c r="I25" s="138"/>
      <c r="J25" s="137"/>
      <c r="K25" s="138"/>
    </row>
    <row r="26" spans="1:11">
      <c r="A26" s="137"/>
      <c r="B26" s="137"/>
      <c r="C26" s="137"/>
      <c r="D26" s="137"/>
      <c r="E26" s="137"/>
      <c r="F26" s="137"/>
      <c r="G26" s="137"/>
      <c r="H26" s="137"/>
      <c r="I26" s="138"/>
      <c r="J26" s="137"/>
      <c r="K26" s="138"/>
    </row>
    <row r="27" spans="1:11">
      <c r="A27" s="137"/>
      <c r="B27" s="137"/>
      <c r="C27" s="137"/>
      <c r="D27" s="137"/>
      <c r="E27" s="137"/>
      <c r="F27" s="137"/>
      <c r="G27" s="137"/>
      <c r="H27" s="137"/>
      <c r="I27" s="138"/>
      <c r="J27" s="137"/>
      <c r="K27" s="138"/>
    </row>
    <row r="28" spans="1:11">
      <c r="A28" s="6"/>
      <c r="B28" s="4"/>
      <c r="C28" s="4"/>
      <c r="D28" s="4"/>
      <c r="E28" s="4"/>
      <c r="F28" s="4"/>
      <c r="G28" s="4"/>
      <c r="H28" s="4"/>
      <c r="I28" s="7"/>
      <c r="J28" s="4"/>
      <c r="K28" s="7"/>
    </row>
    <row r="29" spans="1:11">
      <c r="A29" s="6"/>
      <c r="B29" s="4"/>
      <c r="C29" s="4"/>
      <c r="D29" s="4"/>
      <c r="E29" s="4"/>
      <c r="F29" s="4"/>
      <c r="G29" s="4"/>
      <c r="H29" s="4"/>
      <c r="I29" s="7"/>
      <c r="J29" s="4"/>
      <c r="K29" s="7"/>
    </row>
  </sheetData>
  <sheetProtection algorithmName="SHA-512" hashValue="ns/JYGbuGNDv0PU6etWk0DURsBRs27vt9dQRCcZmEgtmMbDIa5HvIHQYRMMo4jblVo/auTqZuRw7XQP1/bZ4ng==" saltValue="sqPyeyKtdehA2ZPQh8V2dw==" spinCount="100000" sheet="1" objects="1" scenarios="1" selectLockedCells="1" selectUnlockedCells="1"/>
  <mergeCells count="16">
    <mergeCell ref="B23:E23"/>
    <mergeCell ref="C14:E14"/>
    <mergeCell ref="C6:E6"/>
    <mergeCell ref="C7:E7"/>
    <mergeCell ref="C8:E8"/>
    <mergeCell ref="C9:E9"/>
    <mergeCell ref="B16:E16"/>
    <mergeCell ref="C10:E10"/>
    <mergeCell ref="C11:E11"/>
    <mergeCell ref="C12:E12"/>
    <mergeCell ref="C13:E13"/>
    <mergeCell ref="B3:E3"/>
    <mergeCell ref="B4:E4"/>
    <mergeCell ref="B18:E18"/>
    <mergeCell ref="B20:E20"/>
    <mergeCell ref="B22:E22"/>
  </mergeCells>
  <pageMargins left="0.7" right="0.7" top="0.75" bottom="0.75" header="0" footer="0.3"/>
  <pageSetup orientation="portrait" r:id="rId1"/>
  <headerFooter scaleWithDoc="0" alignWithMargins="0">
    <oddFooter>&amp;CExh&amp;10i&amp;11bit A - Page 2</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ltText="">
                <anchor moveWithCells="1">
                  <from>
                    <xdr:col>0</xdr:col>
                    <xdr:colOff>266700</xdr:colOff>
                    <xdr:row>5</xdr:row>
                    <xdr:rowOff>133350</xdr:rowOff>
                  </from>
                  <to>
                    <xdr:col>2</xdr:col>
                    <xdr:colOff>28575</xdr:colOff>
                    <xdr:row>5</xdr:row>
                    <xdr:rowOff>342900</xdr:rowOff>
                  </to>
                </anchor>
              </controlPr>
            </control>
          </mc:Choice>
        </mc:AlternateContent>
        <mc:AlternateContent xmlns:mc="http://schemas.openxmlformats.org/markup-compatibility/2006">
          <mc:Choice Requires="x14">
            <control shapeId="2051" r:id="rId5" name="Check Box 3">
              <controlPr defaultSize="0" autoFill="0" autoLine="0" autoPict="0" altText="">
                <anchor moveWithCells="1">
                  <from>
                    <xdr:col>0</xdr:col>
                    <xdr:colOff>266700</xdr:colOff>
                    <xdr:row>6</xdr:row>
                    <xdr:rowOff>114300</xdr:rowOff>
                  </from>
                  <to>
                    <xdr:col>2</xdr:col>
                    <xdr:colOff>28575</xdr:colOff>
                    <xdr:row>6</xdr:row>
                    <xdr:rowOff>323850</xdr:rowOff>
                  </to>
                </anchor>
              </controlPr>
            </control>
          </mc:Choice>
        </mc:AlternateContent>
        <mc:AlternateContent xmlns:mc="http://schemas.openxmlformats.org/markup-compatibility/2006">
          <mc:Choice Requires="x14">
            <control shapeId="2052" r:id="rId6" name="Check Box 4">
              <controlPr defaultSize="0" autoFill="0" autoLine="0" autoPict="0" altText="">
                <anchor moveWithCells="1">
                  <from>
                    <xdr:col>0</xdr:col>
                    <xdr:colOff>266700</xdr:colOff>
                    <xdr:row>7</xdr:row>
                    <xdr:rowOff>152400</xdr:rowOff>
                  </from>
                  <to>
                    <xdr:col>2</xdr:col>
                    <xdr:colOff>28575</xdr:colOff>
                    <xdr:row>7</xdr:row>
                    <xdr:rowOff>371475</xdr:rowOff>
                  </to>
                </anchor>
              </controlPr>
            </control>
          </mc:Choice>
        </mc:AlternateContent>
        <mc:AlternateContent xmlns:mc="http://schemas.openxmlformats.org/markup-compatibility/2006">
          <mc:Choice Requires="x14">
            <control shapeId="2053" r:id="rId7" name="Check Box 5">
              <controlPr defaultSize="0" autoFill="0" autoLine="0" autoPict="0" altText="">
                <anchor moveWithCells="1">
                  <from>
                    <xdr:col>0</xdr:col>
                    <xdr:colOff>266700</xdr:colOff>
                    <xdr:row>8</xdr:row>
                    <xdr:rowOff>47625</xdr:rowOff>
                  </from>
                  <to>
                    <xdr:col>2</xdr:col>
                    <xdr:colOff>28575</xdr:colOff>
                    <xdr:row>8</xdr:row>
                    <xdr:rowOff>257175</xdr:rowOff>
                  </to>
                </anchor>
              </controlPr>
            </control>
          </mc:Choice>
        </mc:AlternateContent>
        <mc:AlternateContent xmlns:mc="http://schemas.openxmlformats.org/markup-compatibility/2006">
          <mc:Choice Requires="x14">
            <control shapeId="2054" r:id="rId8" name="Check Box 6">
              <controlPr defaultSize="0" autoFill="0" autoLine="0" autoPict="0" altText="">
                <anchor moveWithCells="1">
                  <from>
                    <xdr:col>0</xdr:col>
                    <xdr:colOff>266700</xdr:colOff>
                    <xdr:row>9</xdr:row>
                    <xdr:rowOff>114300</xdr:rowOff>
                  </from>
                  <to>
                    <xdr:col>2</xdr:col>
                    <xdr:colOff>28575</xdr:colOff>
                    <xdr:row>9</xdr:row>
                    <xdr:rowOff>323850</xdr:rowOff>
                  </to>
                </anchor>
              </controlPr>
            </control>
          </mc:Choice>
        </mc:AlternateContent>
        <mc:AlternateContent xmlns:mc="http://schemas.openxmlformats.org/markup-compatibility/2006">
          <mc:Choice Requires="x14">
            <control shapeId="2055" r:id="rId9" name="Check Box 7">
              <controlPr defaultSize="0" autoFill="0" autoLine="0" autoPict="0" altText="">
                <anchor moveWithCells="1">
                  <from>
                    <xdr:col>0</xdr:col>
                    <xdr:colOff>266700</xdr:colOff>
                    <xdr:row>10</xdr:row>
                    <xdr:rowOff>161925</xdr:rowOff>
                  </from>
                  <to>
                    <xdr:col>2</xdr:col>
                    <xdr:colOff>28575</xdr:colOff>
                    <xdr:row>10</xdr:row>
                    <xdr:rowOff>371475</xdr:rowOff>
                  </to>
                </anchor>
              </controlPr>
            </control>
          </mc:Choice>
        </mc:AlternateContent>
        <mc:AlternateContent xmlns:mc="http://schemas.openxmlformats.org/markup-compatibility/2006">
          <mc:Choice Requires="x14">
            <control shapeId="2056" r:id="rId10" name="Check Box 8">
              <controlPr defaultSize="0" autoFill="0" autoLine="0" autoPict="0" altText="">
                <anchor moveWithCells="1">
                  <from>
                    <xdr:col>0</xdr:col>
                    <xdr:colOff>266700</xdr:colOff>
                    <xdr:row>11</xdr:row>
                    <xdr:rowOff>57150</xdr:rowOff>
                  </from>
                  <to>
                    <xdr:col>2</xdr:col>
                    <xdr:colOff>28575</xdr:colOff>
                    <xdr:row>11</xdr:row>
                    <xdr:rowOff>276225</xdr:rowOff>
                  </to>
                </anchor>
              </controlPr>
            </control>
          </mc:Choice>
        </mc:AlternateContent>
        <mc:AlternateContent xmlns:mc="http://schemas.openxmlformats.org/markup-compatibility/2006">
          <mc:Choice Requires="x14">
            <control shapeId="2057" r:id="rId11" name="Check Box 9">
              <controlPr defaultSize="0" autoFill="0" autoLine="0" autoPict="0" altText="">
                <anchor moveWithCells="1">
                  <from>
                    <xdr:col>0</xdr:col>
                    <xdr:colOff>266700</xdr:colOff>
                    <xdr:row>12</xdr:row>
                    <xdr:rowOff>47625</xdr:rowOff>
                  </from>
                  <to>
                    <xdr:col>2</xdr:col>
                    <xdr:colOff>28575</xdr:colOff>
                    <xdr:row>12</xdr:row>
                    <xdr:rowOff>257175</xdr:rowOff>
                  </to>
                </anchor>
              </controlPr>
            </control>
          </mc:Choice>
        </mc:AlternateContent>
        <mc:AlternateContent xmlns:mc="http://schemas.openxmlformats.org/markup-compatibility/2006">
          <mc:Choice Requires="x14">
            <control shapeId="2058" r:id="rId12" name="Check Box 10">
              <controlPr defaultSize="0" autoFill="0" autoLine="0" autoPict="0" altText="">
                <anchor moveWithCells="1">
                  <from>
                    <xdr:col>0</xdr:col>
                    <xdr:colOff>266700</xdr:colOff>
                    <xdr:row>13</xdr:row>
                    <xdr:rowOff>76200</xdr:rowOff>
                  </from>
                  <to>
                    <xdr:col>2</xdr:col>
                    <xdr:colOff>28575</xdr:colOff>
                    <xdr:row>13</xdr:row>
                    <xdr:rowOff>295275</xdr:rowOff>
                  </to>
                </anchor>
              </controlPr>
            </control>
          </mc:Choice>
        </mc:AlternateContent>
        <mc:AlternateContent xmlns:mc="http://schemas.openxmlformats.org/markup-compatibility/2006">
          <mc:Choice Requires="x14">
            <control shapeId="2059" r:id="rId13" name="Check Box 11">
              <controlPr defaultSize="0" autoFill="0" autoLine="0" autoPict="0" altText="">
                <anchor moveWithCells="1">
                  <from>
                    <xdr:col>4</xdr:col>
                    <xdr:colOff>504825</xdr:colOff>
                    <xdr:row>22</xdr:row>
                    <xdr:rowOff>638175</xdr:rowOff>
                  </from>
                  <to>
                    <xdr:col>4</xdr:col>
                    <xdr:colOff>2019300</xdr:colOff>
                    <xdr:row>22</xdr:row>
                    <xdr:rowOff>857250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H24"/>
  <sheetViews>
    <sheetView showGridLines="0" zoomScaleNormal="100" workbookViewId="0">
      <selection activeCell="D29" sqref="D29"/>
    </sheetView>
  </sheetViews>
  <sheetFormatPr defaultColWidth="9.140625" defaultRowHeight="12.75"/>
  <cols>
    <col min="1" max="1" width="4.28515625" style="3" customWidth="1"/>
    <col min="2" max="2" width="9.140625" style="3"/>
    <col min="3" max="3" width="5.28515625" style="3" customWidth="1"/>
    <col min="4" max="4" width="41.42578125" style="3" customWidth="1"/>
    <col min="5" max="5" width="15" style="3" customWidth="1"/>
    <col min="6" max="6" width="6.42578125" style="3" customWidth="1"/>
    <col min="7" max="7" width="1.85546875" style="3" customWidth="1"/>
    <col min="8" max="8" width="6.42578125" style="155" customWidth="1"/>
    <col min="9" max="16384" width="9.140625" style="3"/>
  </cols>
  <sheetData>
    <row r="1" spans="1:8" ht="34.5" customHeight="1" thickBot="1">
      <c r="A1" s="326" t="s">
        <v>201</v>
      </c>
      <c r="B1" s="326"/>
      <c r="C1" s="326"/>
      <c r="D1" s="326"/>
      <c r="E1" s="326"/>
      <c r="F1" s="141" t="s">
        <v>0</v>
      </c>
      <c r="G1" s="1"/>
      <c r="H1" s="141" t="s">
        <v>1</v>
      </c>
    </row>
    <row r="2" spans="1:8" ht="13.5" thickTop="1">
      <c r="A2" s="66"/>
      <c r="B2" s="49"/>
      <c r="C2" s="49"/>
      <c r="D2" s="49"/>
      <c r="E2" s="49"/>
      <c r="F2" s="56"/>
      <c r="G2" s="49"/>
      <c r="H2" s="86"/>
    </row>
    <row r="3" spans="1:8">
      <c r="A3" s="64" t="s">
        <v>26</v>
      </c>
      <c r="B3" s="322" t="s">
        <v>24</v>
      </c>
      <c r="C3" s="322"/>
      <c r="D3" s="322"/>
      <c r="E3" s="322"/>
      <c r="F3" s="58">
        <v>2</v>
      </c>
      <c r="G3" s="7"/>
      <c r="H3" s="242">
        <f>IF(H6=TRUE, 2, 0)</f>
        <v>0</v>
      </c>
    </row>
    <row r="4" spans="1:8" ht="2.25" customHeight="1">
      <c r="A4" s="53"/>
      <c r="B4" s="4"/>
      <c r="C4" s="4"/>
      <c r="D4" s="4"/>
      <c r="E4" s="4"/>
      <c r="F4" s="69"/>
      <c r="G4" s="7"/>
      <c r="H4" s="59"/>
    </row>
    <row r="5" spans="1:8" ht="15.75" customHeight="1">
      <c r="A5" s="53"/>
      <c r="B5" s="322" t="s">
        <v>25</v>
      </c>
      <c r="C5" s="322"/>
      <c r="D5" s="322"/>
      <c r="E5" s="322"/>
      <c r="F5" s="58"/>
      <c r="G5" s="137"/>
      <c r="H5" s="59"/>
    </row>
    <row r="6" spans="1:8" ht="22.5" customHeight="1" thickBot="1">
      <c r="A6" s="54"/>
      <c r="B6" s="139"/>
      <c r="C6" s="139"/>
      <c r="D6" s="139"/>
      <c r="E6" s="139"/>
      <c r="F6" s="71"/>
      <c r="G6" s="140"/>
      <c r="H6" s="276" t="b">
        <v>0</v>
      </c>
    </row>
    <row r="7" spans="1:8" ht="13.5" thickTop="1">
      <c r="A7" s="48"/>
      <c r="B7" s="49"/>
      <c r="C7" s="49"/>
      <c r="D7" s="49"/>
      <c r="E7" s="50"/>
      <c r="F7" s="66"/>
      <c r="G7" s="49"/>
      <c r="H7" s="67"/>
    </row>
    <row r="8" spans="1:8" ht="41.25" customHeight="1">
      <c r="A8" s="64" t="s">
        <v>27</v>
      </c>
      <c r="B8" s="321" t="s">
        <v>28</v>
      </c>
      <c r="C8" s="321"/>
      <c r="D8" s="321"/>
      <c r="E8" s="52"/>
      <c r="F8" s="68">
        <v>1</v>
      </c>
      <c r="G8" s="4"/>
      <c r="H8" s="243">
        <f>IF(H22=TRUE, 1, 0)</f>
        <v>0</v>
      </c>
    </row>
    <row r="9" spans="1:8" ht="7.5" customHeight="1">
      <c r="A9" s="53"/>
      <c r="B9" s="4"/>
      <c r="C9" s="4"/>
      <c r="D9" s="4"/>
      <c r="E9" s="52"/>
      <c r="F9" s="69"/>
      <c r="G9" s="4"/>
      <c r="H9" s="70"/>
    </row>
    <row r="10" spans="1:8" ht="13.5" customHeight="1">
      <c r="A10" s="53"/>
      <c r="B10" s="4" t="s">
        <v>29</v>
      </c>
      <c r="C10" s="4"/>
      <c r="D10" s="4"/>
      <c r="E10" s="52"/>
      <c r="F10" s="69"/>
      <c r="G10" s="4"/>
      <c r="H10" s="70"/>
    </row>
    <row r="11" spans="1:8" ht="15.75" customHeight="1">
      <c r="A11" s="53"/>
      <c r="B11" s="13" t="s">
        <v>30</v>
      </c>
      <c r="C11" s="4"/>
      <c r="D11" s="4"/>
      <c r="E11" s="52"/>
      <c r="F11" s="69"/>
      <c r="G11" s="4"/>
      <c r="H11" s="70"/>
    </row>
    <row r="12" spans="1:8" ht="6.75" customHeight="1">
      <c r="A12" s="53"/>
      <c r="B12" s="4"/>
      <c r="C12" s="4"/>
      <c r="D12" s="4"/>
      <c r="E12" s="52"/>
      <c r="F12" s="69"/>
      <c r="G12" s="4"/>
      <c r="H12" s="70"/>
    </row>
    <row r="13" spans="1:8">
      <c r="A13" s="53"/>
      <c r="B13" s="4" t="s">
        <v>31</v>
      </c>
      <c r="C13" s="4"/>
      <c r="D13" s="4"/>
      <c r="E13" s="52"/>
      <c r="F13" s="69"/>
      <c r="G13" s="4"/>
      <c r="H13" s="70"/>
    </row>
    <row r="14" spans="1:8" ht="6" customHeight="1">
      <c r="A14" s="53"/>
      <c r="B14" s="4"/>
      <c r="C14" s="4"/>
      <c r="D14" s="4"/>
      <c r="E14" s="52"/>
      <c r="F14" s="69"/>
      <c r="G14" s="4"/>
      <c r="H14" s="70"/>
    </row>
    <row r="15" spans="1:8" ht="26.25" customHeight="1">
      <c r="A15" s="53"/>
      <c r="B15" s="4"/>
      <c r="C15" s="42" t="s">
        <v>32</v>
      </c>
      <c r="D15" s="40" t="s">
        <v>33</v>
      </c>
      <c r="E15" s="52"/>
      <c r="F15" s="69"/>
      <c r="G15" s="4"/>
      <c r="H15" s="70"/>
    </row>
    <row r="16" spans="1:8" ht="6" customHeight="1">
      <c r="A16" s="53"/>
      <c r="B16" s="4"/>
      <c r="C16" s="42"/>
      <c r="D16" s="40"/>
      <c r="E16" s="52"/>
      <c r="F16" s="69"/>
      <c r="G16" s="4"/>
      <c r="H16" s="70"/>
    </row>
    <row r="17" spans="1:8" ht="12.75" customHeight="1">
      <c r="A17" s="53"/>
      <c r="B17" s="4"/>
      <c r="C17" s="6" t="s">
        <v>34</v>
      </c>
      <c r="D17" s="4" t="s">
        <v>35</v>
      </c>
      <c r="E17" s="52"/>
      <c r="F17" s="69"/>
      <c r="G17" s="4"/>
      <c r="H17" s="70"/>
    </row>
    <row r="18" spans="1:8" ht="6" customHeight="1">
      <c r="A18" s="53"/>
      <c r="B18" s="4"/>
      <c r="C18" s="6"/>
      <c r="D18" s="4"/>
      <c r="E18" s="52"/>
      <c r="F18" s="69"/>
      <c r="G18" s="4"/>
      <c r="H18" s="70"/>
    </row>
    <row r="19" spans="1:8" ht="52.5" customHeight="1">
      <c r="A19" s="53"/>
      <c r="B19" s="4"/>
      <c r="C19" s="6" t="s">
        <v>36</v>
      </c>
      <c r="D19" s="43" t="s">
        <v>285</v>
      </c>
      <c r="E19" s="52"/>
      <c r="F19" s="69"/>
      <c r="G19" s="4"/>
      <c r="H19" s="70"/>
    </row>
    <row r="20" spans="1:8">
      <c r="A20" s="53"/>
      <c r="B20" s="4"/>
      <c r="C20" s="4"/>
      <c r="D20" s="4"/>
      <c r="E20" s="52"/>
      <c r="F20" s="69"/>
      <c r="G20" s="4"/>
      <c r="H20" s="70"/>
    </row>
    <row r="21" spans="1:8" ht="46.5" customHeight="1">
      <c r="A21" s="53"/>
      <c r="B21" s="325" t="s">
        <v>211</v>
      </c>
      <c r="C21" s="325"/>
      <c r="D21" s="325"/>
      <c r="E21" s="52"/>
      <c r="F21" s="69"/>
      <c r="G21" s="4"/>
      <c r="H21" s="70"/>
    </row>
    <row r="22" spans="1:8" ht="57" customHeight="1">
      <c r="A22" s="53"/>
      <c r="B22" s="325" t="s">
        <v>261</v>
      </c>
      <c r="C22" s="325"/>
      <c r="D22" s="325"/>
      <c r="E22" s="52"/>
      <c r="F22" s="69"/>
      <c r="G22" s="4"/>
      <c r="H22" s="277" t="b">
        <v>0</v>
      </c>
    </row>
    <row r="23" spans="1:8" ht="9" customHeight="1" thickBot="1">
      <c r="A23" s="54"/>
      <c r="B23" s="61"/>
      <c r="C23" s="61"/>
      <c r="D23" s="61"/>
      <c r="E23" s="55"/>
      <c r="F23" s="71"/>
      <c r="G23" s="61"/>
      <c r="H23" s="72"/>
    </row>
    <row r="24" spans="1:8" ht="13.5" thickTop="1"/>
  </sheetData>
  <sheetProtection algorithmName="SHA-512" hashValue="KG4RqpSpuuxE1E5j1dFmvPUu0oRHS5hYcMRTKGF/nu39R7K+nlEaXxZTa8WYpPkz6xGc03wSEH7ENMTCp2xn7w==" saltValue="rVTDBEn6NEuAaB8tlZGGlA==" spinCount="100000" sheet="1" objects="1" scenarios="1" selectLockedCells="1" selectUnlockedCells="1"/>
  <mergeCells count="6">
    <mergeCell ref="B21:D21"/>
    <mergeCell ref="B22:D22"/>
    <mergeCell ref="A1:E1"/>
    <mergeCell ref="B3:E3"/>
    <mergeCell ref="B5:E5"/>
    <mergeCell ref="B8:D8"/>
  </mergeCells>
  <printOptions horizontalCentered="1" verticalCentered="1"/>
  <pageMargins left="0.45" right="0.45" top="0.5" bottom="1" header="0" footer="0.5"/>
  <pageSetup scale="87" orientation="portrait" r:id="rId1"/>
  <headerFooter scaleWithDoc="0" alignWithMargins="0">
    <oddFooter>&amp;CExhibit A - Page 3</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ltText="">
                <anchor moveWithCells="1">
                  <from>
                    <xdr:col>3</xdr:col>
                    <xdr:colOff>47625</xdr:colOff>
                    <xdr:row>21</xdr:row>
                    <xdr:rowOff>533400</xdr:rowOff>
                  </from>
                  <to>
                    <xdr:col>3</xdr:col>
                    <xdr:colOff>1562100</xdr:colOff>
                    <xdr:row>22</xdr:row>
                    <xdr:rowOff>28575</xdr:rowOff>
                  </to>
                </anchor>
              </controlPr>
            </control>
          </mc:Choice>
        </mc:AlternateContent>
        <mc:AlternateContent xmlns:mc="http://schemas.openxmlformats.org/markup-compatibility/2006">
          <mc:Choice Requires="x14">
            <control shapeId="3075" r:id="rId5" name="Check Box 3">
              <controlPr defaultSize="0" autoFill="0" autoLine="0" autoPict="0" altText="">
                <anchor moveWithCells="1">
                  <from>
                    <xdr:col>3</xdr:col>
                    <xdr:colOff>47625</xdr:colOff>
                    <xdr:row>5</xdr:row>
                    <xdr:rowOff>9525</xdr:rowOff>
                  </from>
                  <to>
                    <xdr:col>3</xdr:col>
                    <xdr:colOff>1562100</xdr:colOff>
                    <xdr:row>5</xdr:row>
                    <xdr:rowOff>228600</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5">
    <pageSetUpPr fitToPage="1"/>
  </sheetPr>
  <dimension ref="A1:J28"/>
  <sheetViews>
    <sheetView showGridLines="0" topLeftCell="A7" zoomScaleNormal="100" workbookViewId="0">
      <selection activeCell="L15" sqref="L15"/>
    </sheetView>
  </sheetViews>
  <sheetFormatPr defaultColWidth="9.140625" defaultRowHeight="16.5" customHeight="1"/>
  <cols>
    <col min="1" max="1" width="4.28515625" style="3" customWidth="1"/>
    <col min="2" max="2" width="5.42578125" style="3" customWidth="1"/>
    <col min="3" max="3" width="3.42578125" style="3" customWidth="1"/>
    <col min="4" max="4" width="3.5703125" style="3" customWidth="1"/>
    <col min="5" max="5" width="3" style="3" customWidth="1"/>
    <col min="6" max="6" width="50.28515625" style="3" customWidth="1"/>
    <col min="7" max="7" width="4.28515625" style="3" customWidth="1"/>
    <col min="8" max="8" width="6.42578125" style="157" customWidth="1"/>
    <col min="9" max="9" width="3.140625" style="3" customWidth="1"/>
    <col min="10" max="10" width="6.42578125" style="155" customWidth="1"/>
    <col min="11" max="16384" width="9.140625" style="3"/>
  </cols>
  <sheetData>
    <row r="1" spans="1:10" s="163" customFormat="1" ht="42.75" customHeight="1" thickBot="1">
      <c r="A1" s="327" t="s">
        <v>201</v>
      </c>
      <c r="B1" s="327"/>
      <c r="C1" s="327"/>
      <c r="D1" s="327"/>
      <c r="E1" s="327"/>
      <c r="F1" s="327"/>
      <c r="G1" s="327"/>
      <c r="H1" s="141" t="s">
        <v>0</v>
      </c>
      <c r="I1" s="162"/>
      <c r="J1" s="141" t="s">
        <v>1</v>
      </c>
    </row>
    <row r="2" spans="1:10" ht="21.75" customHeight="1" thickTop="1">
      <c r="A2" s="66"/>
      <c r="B2" s="49"/>
      <c r="C2" s="49"/>
      <c r="D2" s="49"/>
      <c r="E2" s="49"/>
      <c r="F2" s="49"/>
      <c r="G2" s="50"/>
      <c r="H2" s="73"/>
      <c r="I2" s="49"/>
      <c r="J2" s="67"/>
    </row>
    <row r="3" spans="1:10" ht="18" customHeight="1">
      <c r="A3" s="64" t="s">
        <v>37</v>
      </c>
      <c r="B3" s="318" t="s">
        <v>38</v>
      </c>
      <c r="C3" s="318"/>
      <c r="D3" s="318"/>
      <c r="E3" s="318"/>
      <c r="F3" s="318"/>
      <c r="G3" s="52"/>
      <c r="H3" s="68">
        <v>3</v>
      </c>
      <c r="I3" s="4"/>
      <c r="J3" s="243">
        <f>IF(J18=TRUE, 3, 0)</f>
        <v>0</v>
      </c>
    </row>
    <row r="4" spans="1:10" ht="7.5" customHeight="1">
      <c r="A4" s="69"/>
      <c r="B4" s="4"/>
      <c r="C4" s="4"/>
      <c r="D4" s="4"/>
      <c r="E4" s="4"/>
      <c r="F4" s="4"/>
      <c r="G4" s="52"/>
      <c r="H4" s="74"/>
      <c r="I4" s="4"/>
      <c r="J4" s="70"/>
    </row>
    <row r="5" spans="1:10" ht="13.5" customHeight="1">
      <c r="A5" s="69"/>
      <c r="B5" s="4" t="s">
        <v>29</v>
      </c>
      <c r="C5" s="4"/>
      <c r="D5" s="4"/>
      <c r="E5" s="4"/>
      <c r="F5" s="4"/>
      <c r="G5" s="52"/>
      <c r="H5" s="74"/>
      <c r="I5" s="4"/>
      <c r="J5" s="70"/>
    </row>
    <row r="6" spans="1:10" ht="13.5" customHeight="1">
      <c r="A6" s="69"/>
      <c r="B6" s="13" t="s">
        <v>286</v>
      </c>
      <c r="C6" s="4"/>
      <c r="D6" s="4"/>
      <c r="E6" s="4"/>
      <c r="F6" s="4"/>
      <c r="G6" s="52"/>
      <c r="H6" s="74"/>
      <c r="I6" s="4"/>
      <c r="J6" s="266">
        <v>1</v>
      </c>
    </row>
    <row r="7" spans="1:10" ht="7.5" customHeight="1">
      <c r="A7" s="69"/>
      <c r="B7" s="4"/>
      <c r="C7" s="4"/>
      <c r="D7" s="4"/>
      <c r="E7" s="4"/>
      <c r="F7" s="4"/>
      <c r="G7" s="52"/>
      <c r="H7" s="74"/>
      <c r="I7" s="4"/>
      <c r="J7" s="70"/>
    </row>
    <row r="8" spans="1:10" ht="16.5" customHeight="1">
      <c r="A8" s="69"/>
      <c r="B8" s="14" t="s">
        <v>34</v>
      </c>
      <c r="C8" s="4" t="s">
        <v>39</v>
      </c>
      <c r="D8" s="145"/>
      <c r="E8" s="145"/>
      <c r="F8" s="145"/>
      <c r="G8" s="52"/>
      <c r="H8" s="74"/>
      <c r="I8" s="4"/>
      <c r="J8" s="70"/>
    </row>
    <row r="9" spans="1:10" ht="42.75" customHeight="1">
      <c r="A9" s="69"/>
      <c r="B9" s="4"/>
      <c r="C9" s="41" t="s">
        <v>40</v>
      </c>
      <c r="D9" s="321" t="s">
        <v>189</v>
      </c>
      <c r="E9" s="321"/>
      <c r="F9" s="321"/>
      <c r="G9" s="52"/>
      <c r="H9" s="74"/>
      <c r="I9" s="4"/>
      <c r="J9" s="70"/>
    </row>
    <row r="10" spans="1:10" ht="20.25" customHeight="1">
      <c r="A10" s="69"/>
      <c r="B10" s="4"/>
      <c r="C10" s="41" t="s">
        <v>41</v>
      </c>
      <c r="D10" s="321" t="s">
        <v>154</v>
      </c>
      <c r="E10" s="321"/>
      <c r="F10" s="321"/>
      <c r="G10" s="52"/>
      <c r="H10" s="74"/>
      <c r="I10" s="4"/>
      <c r="J10" s="70"/>
    </row>
    <row r="11" spans="1:10" ht="21" customHeight="1">
      <c r="A11" s="69"/>
      <c r="B11" s="4"/>
      <c r="C11" s="41" t="s">
        <v>42</v>
      </c>
      <c r="D11" s="321" t="s">
        <v>43</v>
      </c>
      <c r="E11" s="321"/>
      <c r="F11" s="321"/>
      <c r="G11" s="52"/>
      <c r="H11" s="74"/>
      <c r="I11" s="4"/>
      <c r="J11" s="70"/>
    </row>
    <row r="12" spans="1:10" ht="30.75" customHeight="1">
      <c r="A12" s="69"/>
      <c r="B12" s="4"/>
      <c r="C12" s="4"/>
      <c r="D12" s="145" t="s">
        <v>44</v>
      </c>
      <c r="E12" s="321" t="s">
        <v>190</v>
      </c>
      <c r="F12" s="321"/>
      <c r="G12" s="52"/>
      <c r="H12" s="74"/>
      <c r="I12" s="4"/>
      <c r="J12" s="70"/>
    </row>
    <row r="13" spans="1:10" ht="33" customHeight="1">
      <c r="A13" s="69"/>
      <c r="B13" s="4"/>
      <c r="C13" s="4"/>
      <c r="D13" s="145" t="s">
        <v>45</v>
      </c>
      <c r="E13" s="321" t="s">
        <v>46</v>
      </c>
      <c r="F13" s="321"/>
      <c r="G13" s="52"/>
      <c r="H13" s="74"/>
      <c r="I13" s="4"/>
      <c r="J13" s="70"/>
    </row>
    <row r="14" spans="1:10" ht="30.75" customHeight="1">
      <c r="A14" s="69"/>
      <c r="B14" s="4"/>
      <c r="C14" s="4"/>
      <c r="D14" s="145" t="s">
        <v>47</v>
      </c>
      <c r="E14" s="321" t="s">
        <v>48</v>
      </c>
      <c r="F14" s="321"/>
      <c r="G14" s="52"/>
      <c r="H14" s="74"/>
      <c r="I14" s="4"/>
      <c r="J14" s="70"/>
    </row>
    <row r="15" spans="1:10" ht="16.5" customHeight="1">
      <c r="A15" s="69"/>
      <c r="B15" s="4"/>
      <c r="C15" s="4"/>
      <c r="D15" s="145"/>
      <c r="E15" s="145" t="s">
        <v>49</v>
      </c>
      <c r="F15" s="145" t="s">
        <v>50</v>
      </c>
      <c r="G15" s="52"/>
      <c r="H15" s="74"/>
      <c r="I15" s="4"/>
      <c r="J15" s="70"/>
    </row>
    <row r="16" spans="1:10" ht="56.25" customHeight="1">
      <c r="A16" s="69"/>
      <c r="B16" s="4"/>
      <c r="C16" s="4"/>
      <c r="D16" s="145"/>
      <c r="E16" s="145" t="s">
        <v>51</v>
      </c>
      <c r="F16" s="43" t="s">
        <v>52</v>
      </c>
      <c r="G16" s="52"/>
      <c r="H16" s="74"/>
      <c r="I16" s="4"/>
      <c r="J16" s="70"/>
    </row>
    <row r="17" spans="1:10" ht="7.5" customHeight="1">
      <c r="A17" s="69"/>
      <c r="B17" s="4"/>
      <c r="C17" s="4"/>
      <c r="D17" s="4"/>
      <c r="E17" s="4"/>
      <c r="F17" s="4"/>
      <c r="G17" s="52"/>
      <c r="H17" s="74"/>
      <c r="I17" s="4"/>
      <c r="J17" s="70"/>
    </row>
    <row r="18" spans="1:10" ht="42" customHeight="1">
      <c r="A18" s="69"/>
      <c r="B18" s="328" t="s">
        <v>287</v>
      </c>
      <c r="C18" s="328"/>
      <c r="D18" s="328"/>
      <c r="E18" s="328"/>
      <c r="F18" s="328"/>
      <c r="G18" s="52"/>
      <c r="H18" s="74"/>
      <c r="I18" s="4"/>
      <c r="J18" s="277" t="b">
        <v>0</v>
      </c>
    </row>
    <row r="19" spans="1:10" ht="16.5" customHeight="1" thickBot="1">
      <c r="A19" s="71"/>
      <c r="B19" s="61"/>
      <c r="C19" s="61"/>
      <c r="D19" s="61"/>
      <c r="E19" s="61"/>
      <c r="F19" s="61"/>
      <c r="G19" s="55"/>
      <c r="H19" s="75"/>
      <c r="I19" s="61"/>
      <c r="J19" s="72"/>
    </row>
    <row r="20" spans="1:10" ht="16.5" customHeight="1" thickTop="1">
      <c r="A20" s="66"/>
      <c r="B20" s="49"/>
      <c r="C20" s="49"/>
      <c r="D20" s="49"/>
      <c r="E20" s="49"/>
      <c r="F20" s="49"/>
      <c r="G20" s="50"/>
      <c r="H20" s="73"/>
      <c r="I20" s="49"/>
      <c r="J20" s="67"/>
    </row>
    <row r="21" spans="1:10" ht="54" customHeight="1">
      <c r="A21" s="64" t="s">
        <v>260</v>
      </c>
      <c r="B21" s="321" t="s">
        <v>317</v>
      </c>
      <c r="C21" s="321"/>
      <c r="D21" s="321"/>
      <c r="E21" s="321"/>
      <c r="F21" s="321"/>
      <c r="G21" s="52"/>
      <c r="H21" s="68" t="s">
        <v>259</v>
      </c>
      <c r="I21" s="4"/>
      <c r="J21" s="243">
        <f>IF(J23&gt;1,J23,0)</f>
        <v>0</v>
      </c>
    </row>
    <row r="22" spans="1:10" ht="18.75" customHeight="1">
      <c r="A22" s="69"/>
      <c r="B22" s="4"/>
      <c r="C22" s="4"/>
      <c r="D22" s="4"/>
      <c r="E22" s="4"/>
      <c r="F22" s="4"/>
      <c r="G22" s="52"/>
      <c r="H22" s="74"/>
      <c r="I22" s="4"/>
      <c r="J22" s="70"/>
    </row>
    <row r="23" spans="1:10" ht="16.5" customHeight="1">
      <c r="A23" s="267" t="b">
        <v>0</v>
      </c>
      <c r="B23" s="322" t="s">
        <v>315</v>
      </c>
      <c r="C23" s="322"/>
      <c r="D23" s="322"/>
      <c r="E23" s="322"/>
      <c r="F23" s="322"/>
      <c r="G23" s="52"/>
      <c r="H23" s="74"/>
      <c r="I23" s="4"/>
      <c r="J23" s="277">
        <v>1</v>
      </c>
    </row>
    <row r="24" spans="1:10" ht="16.5" customHeight="1">
      <c r="A24" s="267" t="b">
        <v>0</v>
      </c>
      <c r="B24" s="322" t="s">
        <v>316</v>
      </c>
      <c r="C24" s="322"/>
      <c r="D24" s="322"/>
      <c r="E24" s="322"/>
      <c r="F24" s="322"/>
      <c r="G24" s="52"/>
      <c r="H24" s="74"/>
      <c r="I24" s="4"/>
      <c r="J24" s="266"/>
    </row>
    <row r="25" spans="1:10" ht="7.5" customHeight="1">
      <c r="A25" s="69"/>
      <c r="B25" s="4"/>
      <c r="C25" s="4"/>
      <c r="D25" s="4"/>
      <c r="E25" s="4"/>
      <c r="F25" s="4"/>
      <c r="G25" s="52"/>
      <c r="H25" s="74"/>
      <c r="I25" s="4"/>
      <c r="J25" s="70"/>
    </row>
    <row r="26" spans="1:10" ht="28.5" customHeight="1">
      <c r="A26" s="69"/>
      <c r="B26" s="40" t="s">
        <v>155</v>
      </c>
      <c r="C26" s="318" t="s">
        <v>288</v>
      </c>
      <c r="D26" s="318"/>
      <c r="E26" s="318"/>
      <c r="F26" s="318"/>
      <c r="G26" s="52"/>
      <c r="H26" s="74"/>
      <c r="I26" s="4"/>
      <c r="J26" s="70"/>
    </row>
    <row r="27" spans="1:10" ht="4.5" customHeight="1" thickBot="1">
      <c r="A27" s="71"/>
      <c r="B27" s="61"/>
      <c r="C27" s="61"/>
      <c r="D27" s="156"/>
      <c r="E27" s="61"/>
      <c r="F27" s="61"/>
      <c r="G27" s="55"/>
      <c r="H27" s="75"/>
      <c r="I27" s="61"/>
      <c r="J27" s="72"/>
    </row>
    <row r="28" spans="1:10" ht="16.5" customHeight="1" thickTop="1"/>
  </sheetData>
  <sheetProtection algorithmName="SHA-512" hashValue="I5wy79vMXmXXHtnU9wMywCjkpXnAEVCOp7k38ZjlxyMZANTKl9O7rkz1H5vE5K4yIux0OTJoI0Ewo6xUYhPyeg==" saltValue="GvLgBmRHMLj1L+HiMCkPoA==" spinCount="100000" sheet="1" objects="1" scenarios="1" selectLockedCells="1" selectUnlockedCells="1"/>
  <mergeCells count="13">
    <mergeCell ref="A1:G1"/>
    <mergeCell ref="C26:F26"/>
    <mergeCell ref="B24:F24"/>
    <mergeCell ref="E13:F13"/>
    <mergeCell ref="E14:F14"/>
    <mergeCell ref="B18:F18"/>
    <mergeCell ref="B21:F21"/>
    <mergeCell ref="B23:F23"/>
    <mergeCell ref="B3:F3"/>
    <mergeCell ref="D9:F9"/>
    <mergeCell ref="D10:F10"/>
    <mergeCell ref="D11:F11"/>
    <mergeCell ref="E12:F12"/>
  </mergeCells>
  <printOptions horizontalCentered="1"/>
  <pageMargins left="0.45" right="0.45" top="0" bottom="1" header="0" footer="0.5"/>
  <pageSetup orientation="portrait" r:id="rId1"/>
  <headerFooter scaleWithDoc="0" alignWithMargins="0">
    <oddFooter>&amp;CExhibit A - Page 4</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ltText="">
                <anchor moveWithCells="1">
                  <from>
                    <xdr:col>5</xdr:col>
                    <xdr:colOff>57150</xdr:colOff>
                    <xdr:row>17</xdr:row>
                    <xdr:rowOff>419100</xdr:rowOff>
                  </from>
                  <to>
                    <xdr:col>5</xdr:col>
                    <xdr:colOff>1571625</xdr:colOff>
                    <xdr:row>18</xdr:row>
                    <xdr:rowOff>104775</xdr:rowOff>
                  </to>
                </anchor>
              </controlPr>
            </control>
          </mc:Choice>
        </mc:AlternateContent>
        <mc:AlternateContent xmlns:mc="http://schemas.openxmlformats.org/markup-compatibility/2006">
          <mc:Choice Requires="x14">
            <control shapeId="4101" r:id="rId5" name="Option Button 5">
              <controlPr defaultSize="0" autoFill="0" autoLine="0" autoPict="0">
                <anchor moveWithCells="1">
                  <from>
                    <xdr:col>5</xdr:col>
                    <xdr:colOff>2552700</xdr:colOff>
                    <xdr:row>21</xdr:row>
                    <xdr:rowOff>19050</xdr:rowOff>
                  </from>
                  <to>
                    <xdr:col>7</xdr:col>
                    <xdr:colOff>66675</xdr:colOff>
                    <xdr:row>22</xdr:row>
                    <xdr:rowOff>9525</xdr:rowOff>
                  </to>
                </anchor>
              </controlPr>
            </control>
          </mc:Choice>
        </mc:AlternateContent>
        <mc:AlternateContent xmlns:mc="http://schemas.openxmlformats.org/markup-compatibility/2006">
          <mc:Choice Requires="x14">
            <control shapeId="4102" r:id="rId6" name="Option Button 6">
              <controlPr defaultSize="0" autoFill="0" autoLine="0" autoPict="0">
                <anchor moveWithCells="1">
                  <from>
                    <xdr:col>5</xdr:col>
                    <xdr:colOff>2552700</xdr:colOff>
                    <xdr:row>21</xdr:row>
                    <xdr:rowOff>228600</xdr:rowOff>
                  </from>
                  <to>
                    <xdr:col>7</xdr:col>
                    <xdr:colOff>66675</xdr:colOff>
                    <xdr:row>23</xdr:row>
                    <xdr:rowOff>9525</xdr:rowOff>
                  </to>
                </anchor>
              </controlPr>
            </control>
          </mc:Choice>
        </mc:AlternateContent>
        <mc:AlternateContent xmlns:mc="http://schemas.openxmlformats.org/markup-compatibility/2006">
          <mc:Choice Requires="x14">
            <control shapeId="4103" r:id="rId7" name="Option Button 7">
              <controlPr defaultSize="0" autoFill="0" autoLine="0" autoPict="0">
                <anchor moveWithCells="1">
                  <from>
                    <xdr:col>5</xdr:col>
                    <xdr:colOff>2552700</xdr:colOff>
                    <xdr:row>22</xdr:row>
                    <xdr:rowOff>190500</xdr:rowOff>
                  </from>
                  <to>
                    <xdr:col>7</xdr:col>
                    <xdr:colOff>66675</xdr:colOff>
                    <xdr:row>24</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2:K30"/>
  <sheetViews>
    <sheetView showGridLines="0" topLeftCell="A7" zoomScaleNormal="100" workbookViewId="0">
      <selection activeCell="L4" sqref="L4"/>
    </sheetView>
  </sheetViews>
  <sheetFormatPr defaultColWidth="9.140625" defaultRowHeight="12.75"/>
  <cols>
    <col min="1" max="1" width="4.28515625" style="158" customWidth="1"/>
    <col min="2" max="2" width="5.85546875" style="158" customWidth="1"/>
    <col min="3" max="3" width="9.140625" style="158"/>
    <col min="4" max="5" width="15" style="158" customWidth="1"/>
    <col min="6" max="6" width="28.28515625" style="158" customWidth="1"/>
    <col min="7" max="7" width="4.28515625" style="158" customWidth="1"/>
    <col min="8" max="8" width="6.42578125" style="158" customWidth="1"/>
    <col min="9" max="9" width="3.140625" style="158" customWidth="1"/>
    <col min="10" max="10" width="6.42578125" style="159" customWidth="1"/>
    <col min="11" max="16384" width="9.140625" style="158"/>
  </cols>
  <sheetData>
    <row r="2" spans="1:11" s="166" customFormat="1" ht="37.5" customHeight="1" thickBot="1">
      <c r="A2" s="327" t="s">
        <v>202</v>
      </c>
      <c r="B2" s="327"/>
      <c r="C2" s="327"/>
      <c r="D2" s="327"/>
      <c r="E2" s="327"/>
      <c r="F2" s="327"/>
      <c r="G2" s="327"/>
      <c r="H2" s="165" t="s">
        <v>0</v>
      </c>
      <c r="I2" s="164"/>
      <c r="J2" s="165" t="s">
        <v>1</v>
      </c>
    </row>
    <row r="3" spans="1:11" ht="13.5" thickTop="1">
      <c r="A3" s="76"/>
      <c r="B3" s="77"/>
      <c r="C3" s="77"/>
      <c r="D3" s="77"/>
      <c r="E3" s="77"/>
      <c r="F3" s="77"/>
      <c r="G3" s="78"/>
      <c r="H3" s="85"/>
      <c r="I3" s="77"/>
      <c r="J3" s="86"/>
    </row>
    <row r="4" spans="1:11" ht="55.15" customHeight="1">
      <c r="A4" s="64" t="s">
        <v>56</v>
      </c>
      <c r="B4" s="321" t="s">
        <v>251</v>
      </c>
      <c r="C4" s="321"/>
      <c r="D4" s="321"/>
      <c r="E4" s="321"/>
      <c r="F4" s="321"/>
      <c r="G4" s="79"/>
      <c r="H4" s="204" t="s">
        <v>55</v>
      </c>
      <c r="I4" s="29"/>
      <c r="J4" s="243">
        <f>IF(AND(J6&gt;=1,J6&lt;=5),J6*2,0)</f>
        <v>0</v>
      </c>
    </row>
    <row r="5" spans="1:11" ht="15" customHeight="1">
      <c r="A5" s="64"/>
      <c r="B5" s="187"/>
      <c r="C5" s="334" t="s">
        <v>257</v>
      </c>
      <c r="D5" s="335"/>
      <c r="E5" s="203" t="s">
        <v>258</v>
      </c>
      <c r="F5" s="187"/>
      <c r="G5" s="79"/>
      <c r="H5" s="68"/>
      <c r="I5" s="29"/>
      <c r="J5" s="70"/>
    </row>
    <row r="6" spans="1:11" ht="17.25" customHeight="1">
      <c r="A6" s="64"/>
      <c r="B6" s="187"/>
      <c r="C6" s="332" t="s">
        <v>252</v>
      </c>
      <c r="D6" s="333"/>
      <c r="E6" s="202">
        <v>2</v>
      </c>
      <c r="F6" s="19"/>
      <c r="G6" s="79"/>
      <c r="H6" s="68"/>
      <c r="I6" s="29"/>
      <c r="J6" s="277">
        <v>6</v>
      </c>
    </row>
    <row r="7" spans="1:11" ht="17.25" customHeight="1">
      <c r="A7" s="64"/>
      <c r="B7" s="187"/>
      <c r="C7" s="332" t="s">
        <v>253</v>
      </c>
      <c r="D7" s="333"/>
      <c r="E7" s="202">
        <v>4</v>
      </c>
      <c r="F7" s="187"/>
      <c r="G7" s="79"/>
      <c r="H7" s="68"/>
      <c r="I7" s="29"/>
      <c r="J7" s="70"/>
    </row>
    <row r="8" spans="1:11" ht="13.5" customHeight="1">
      <c r="A8" s="64"/>
      <c r="B8" s="187"/>
      <c r="C8" s="332" t="s">
        <v>254</v>
      </c>
      <c r="D8" s="333"/>
      <c r="E8" s="202">
        <v>6</v>
      </c>
      <c r="F8" s="187"/>
      <c r="G8" s="79"/>
      <c r="H8" s="68"/>
      <c r="I8" s="29"/>
      <c r="J8" s="70"/>
    </row>
    <row r="9" spans="1:11" ht="13.5" customHeight="1">
      <c r="A9" s="64"/>
      <c r="B9" s="187"/>
      <c r="C9" s="332" t="s">
        <v>255</v>
      </c>
      <c r="D9" s="333"/>
      <c r="E9" s="202">
        <v>8</v>
      </c>
      <c r="F9" s="187"/>
      <c r="G9" s="79"/>
      <c r="H9" s="68"/>
      <c r="I9" s="29"/>
      <c r="J9" s="70"/>
    </row>
    <row r="10" spans="1:11" ht="17.25" customHeight="1">
      <c r="A10" s="64"/>
      <c r="B10" s="187"/>
      <c r="C10" s="332" t="s">
        <v>256</v>
      </c>
      <c r="D10" s="333"/>
      <c r="E10" s="202">
        <v>10</v>
      </c>
      <c r="F10" s="187"/>
      <c r="G10" s="79"/>
      <c r="H10" s="68"/>
      <c r="I10" s="29"/>
      <c r="J10" s="70"/>
    </row>
    <row r="11" spans="1:11" ht="12.75" customHeight="1">
      <c r="A11" s="64"/>
      <c r="B11" s="187"/>
      <c r="C11" s="187"/>
      <c r="D11" s="187"/>
      <c r="E11" s="187"/>
      <c r="F11" s="187"/>
      <c r="G11" s="79"/>
      <c r="H11" s="68"/>
      <c r="I11" s="29"/>
      <c r="J11" s="70"/>
    </row>
    <row r="12" spans="1:11" ht="7.5" customHeight="1">
      <c r="A12" s="80"/>
      <c r="B12" s="29"/>
      <c r="C12" s="29"/>
      <c r="D12" s="29"/>
      <c r="E12" s="29"/>
      <c r="F12" s="29"/>
      <c r="G12" s="79"/>
      <c r="H12" s="80"/>
      <c r="I12" s="29"/>
      <c r="J12" s="70"/>
    </row>
    <row r="13" spans="1:11" ht="27" customHeight="1">
      <c r="A13" s="80"/>
      <c r="B13" s="329" t="s">
        <v>250</v>
      </c>
      <c r="C13" s="329"/>
      <c r="D13" s="329"/>
      <c r="E13" s="329"/>
      <c r="F13" s="329"/>
      <c r="G13" s="81"/>
      <c r="H13" s="80"/>
      <c r="I13" s="29"/>
      <c r="J13" s="70"/>
      <c r="K13" s="184"/>
    </row>
    <row r="14" spans="1:11" ht="11.25" customHeight="1">
      <c r="A14" s="80"/>
      <c r="B14" s="29"/>
      <c r="C14" s="29"/>
      <c r="D14" s="29"/>
      <c r="E14" s="29"/>
      <c r="F14" s="29"/>
      <c r="G14" s="79"/>
      <c r="H14" s="80"/>
      <c r="I14" s="29"/>
      <c r="J14" s="70"/>
    </row>
    <row r="15" spans="1:11" ht="55.15" customHeight="1">
      <c r="A15" s="80"/>
      <c r="B15" s="40" t="s">
        <v>155</v>
      </c>
      <c r="C15" s="321" t="s">
        <v>289</v>
      </c>
      <c r="D15" s="321"/>
      <c r="E15" s="321"/>
      <c r="F15" s="321"/>
      <c r="G15" s="81"/>
      <c r="H15" s="80"/>
      <c r="I15" s="29"/>
      <c r="J15" s="70"/>
    </row>
    <row r="16" spans="1:11" ht="7.5" customHeight="1">
      <c r="A16" s="80"/>
      <c r="B16" s="29"/>
      <c r="C16" s="29"/>
      <c r="D16" s="29"/>
      <c r="E16" s="29"/>
      <c r="F16" s="29"/>
      <c r="G16" s="79"/>
      <c r="H16" s="80"/>
      <c r="I16" s="29"/>
      <c r="J16" s="70"/>
    </row>
    <row r="17" spans="1:10" ht="39.75" customHeight="1">
      <c r="A17" s="80"/>
      <c r="B17" s="40"/>
      <c r="C17" s="331" t="s">
        <v>156</v>
      </c>
      <c r="D17" s="331"/>
      <c r="E17" s="331"/>
      <c r="F17" s="331"/>
      <c r="G17" s="81"/>
      <c r="H17" s="80"/>
      <c r="I17" s="29"/>
      <c r="J17" s="70"/>
    </row>
    <row r="18" spans="1:10" ht="5.25" customHeight="1">
      <c r="A18" s="80"/>
      <c r="B18" s="29"/>
      <c r="C18" s="29"/>
      <c r="D18" s="29"/>
      <c r="E18" s="29"/>
      <c r="F18" s="29"/>
      <c r="G18" s="79"/>
      <c r="H18" s="80"/>
      <c r="I18" s="29"/>
      <c r="J18" s="70"/>
    </row>
    <row r="19" spans="1:10" ht="52.5" customHeight="1">
      <c r="A19" s="80"/>
      <c r="B19" s="40"/>
      <c r="C19" s="331" t="s">
        <v>157</v>
      </c>
      <c r="D19" s="331"/>
      <c r="E19" s="331"/>
      <c r="F19" s="331"/>
      <c r="G19" s="81"/>
      <c r="H19" s="80"/>
      <c r="I19" s="29"/>
      <c r="J19" s="70"/>
    </row>
    <row r="20" spans="1:10" ht="6" customHeight="1">
      <c r="A20" s="80"/>
      <c r="B20" s="40"/>
      <c r="C20" s="142"/>
      <c r="D20" s="142"/>
      <c r="E20" s="142"/>
      <c r="F20" s="142"/>
      <c r="G20" s="81"/>
      <c r="H20" s="80"/>
      <c r="I20" s="29"/>
      <c r="J20" s="70"/>
    </row>
    <row r="21" spans="1:10" ht="26.25" customHeight="1">
      <c r="A21" s="80"/>
      <c r="B21" s="29"/>
      <c r="C21" s="330" t="s">
        <v>249</v>
      </c>
      <c r="D21" s="330"/>
      <c r="E21" s="330"/>
      <c r="F21" s="330"/>
      <c r="G21" s="79"/>
      <c r="H21" s="80"/>
      <c r="I21" s="29"/>
      <c r="J21" s="70"/>
    </row>
    <row r="22" spans="1:10" ht="119.45" customHeight="1">
      <c r="A22" s="80"/>
      <c r="B22" s="29"/>
      <c r="C22" s="330" t="s">
        <v>248</v>
      </c>
      <c r="D22" s="330"/>
      <c r="E22" s="330"/>
      <c r="F22" s="330"/>
      <c r="G22" s="79"/>
      <c r="H22" s="80"/>
      <c r="I22" s="29"/>
      <c r="J22" s="70"/>
    </row>
    <row r="23" spans="1:10" ht="15" customHeight="1">
      <c r="A23" s="80"/>
      <c r="B23" s="318"/>
      <c r="C23" s="318"/>
      <c r="D23" s="318"/>
      <c r="E23" s="318"/>
      <c r="F23" s="318"/>
      <c r="G23" s="81"/>
      <c r="H23" s="80"/>
      <c r="I23" s="29"/>
      <c r="J23" s="70"/>
    </row>
    <row r="24" spans="1:10" ht="24.75" customHeight="1">
      <c r="A24" s="80"/>
      <c r="B24" s="40"/>
      <c r="C24" s="40"/>
      <c r="D24" s="40"/>
      <c r="E24" s="185"/>
      <c r="F24" s="40"/>
      <c r="G24" s="81"/>
      <c r="H24" s="80"/>
      <c r="I24" s="29"/>
      <c r="J24" s="70"/>
    </row>
    <row r="25" spans="1:10" ht="18" customHeight="1">
      <c r="A25" s="80"/>
      <c r="B25" s="40"/>
      <c r="C25" s="40"/>
      <c r="D25" s="40"/>
      <c r="E25" s="185"/>
      <c r="F25" s="40"/>
      <c r="G25" s="81"/>
      <c r="H25" s="80"/>
      <c r="I25" s="29"/>
      <c r="J25" s="70"/>
    </row>
    <row r="26" spans="1:10" ht="13.5" thickBot="1">
      <c r="A26" s="82"/>
      <c r="B26" s="83"/>
      <c r="C26" s="83"/>
      <c r="D26" s="83"/>
      <c r="E26" s="83"/>
      <c r="F26" s="83"/>
      <c r="G26" s="84"/>
      <c r="H26" s="82"/>
      <c r="I26" s="83"/>
      <c r="J26" s="72"/>
    </row>
    <row r="27" spans="1:10" ht="13.5" thickTop="1"/>
    <row r="28" spans="1:10">
      <c r="A28" s="6"/>
      <c r="B28" s="318"/>
      <c r="C28" s="318"/>
      <c r="D28" s="318"/>
      <c r="E28" s="318"/>
      <c r="F28" s="318"/>
      <c r="G28" s="40"/>
      <c r="H28" s="31"/>
      <c r="I28" s="29"/>
      <c r="J28" s="31"/>
    </row>
    <row r="30" spans="1:10">
      <c r="A30" s="29"/>
      <c r="B30" s="318"/>
      <c r="C30" s="318"/>
      <c r="D30" s="318"/>
      <c r="E30" s="318"/>
      <c r="F30" s="318"/>
      <c r="G30" s="40"/>
      <c r="H30" s="29"/>
      <c r="I30" s="29"/>
      <c r="J30" s="31"/>
    </row>
  </sheetData>
  <sheetProtection algorithmName="SHA-512" hashValue="t3buyO8IAFfjCN01nptFoeut8akcoZmMoRTqWu0kzjfSb6U+KjE4j8iQZBpBE17xy/MxssnRHTelg5NnivEsDQ==" saltValue="fphLS9DFvbYwytlV5aI/7A==" spinCount="100000" sheet="1" objects="1" scenarios="1" selectLockedCells="1" selectUnlockedCells="1"/>
  <mergeCells count="17">
    <mergeCell ref="A2:G2"/>
    <mergeCell ref="B28:F28"/>
    <mergeCell ref="B30:F30"/>
    <mergeCell ref="B23:F23"/>
    <mergeCell ref="B13:F13"/>
    <mergeCell ref="C22:F22"/>
    <mergeCell ref="B4:F4"/>
    <mergeCell ref="C15:F15"/>
    <mergeCell ref="C17:F17"/>
    <mergeCell ref="C19:F19"/>
    <mergeCell ref="C21:F21"/>
    <mergeCell ref="C6:D6"/>
    <mergeCell ref="C7:D7"/>
    <mergeCell ref="C8:D8"/>
    <mergeCell ref="C9:D9"/>
    <mergeCell ref="C10:D10"/>
    <mergeCell ref="C5:D5"/>
  </mergeCells>
  <printOptions horizontalCentered="1"/>
  <pageMargins left="0.45" right="0.45" top="0" bottom="0.75" header="0" footer="0.55000000000000004"/>
  <pageSetup scale="98" orientation="portrait" r:id="rId1"/>
  <headerFooter scaleWithDoc="0" alignWithMargins="0">
    <oddFooter>&amp;CExhibit A - Page 5</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5122" r:id="rId4" name="Option Button 2">
              <controlPr defaultSize="0" autoFill="0" autoLine="0" autoPict="0">
                <anchor moveWithCells="1">
                  <from>
                    <xdr:col>5</xdr:col>
                    <xdr:colOff>9525</xdr:colOff>
                    <xdr:row>4</xdr:row>
                    <xdr:rowOff>180975</xdr:rowOff>
                  </from>
                  <to>
                    <xdr:col>5</xdr:col>
                    <xdr:colOff>1162050</xdr:colOff>
                    <xdr:row>6</xdr:row>
                    <xdr:rowOff>0</xdr:rowOff>
                  </to>
                </anchor>
              </controlPr>
            </control>
          </mc:Choice>
        </mc:AlternateContent>
        <mc:AlternateContent xmlns:mc="http://schemas.openxmlformats.org/markup-compatibility/2006">
          <mc:Choice Requires="x14">
            <control shapeId="5123" r:id="rId5" name="Option Button 3">
              <controlPr defaultSize="0" autoFill="0" autoLine="0" autoPict="0">
                <anchor moveWithCells="1">
                  <from>
                    <xdr:col>5</xdr:col>
                    <xdr:colOff>9525</xdr:colOff>
                    <xdr:row>5</xdr:row>
                    <xdr:rowOff>209550</xdr:rowOff>
                  </from>
                  <to>
                    <xdr:col>5</xdr:col>
                    <xdr:colOff>1209675</xdr:colOff>
                    <xdr:row>7</xdr:row>
                    <xdr:rowOff>9525</xdr:rowOff>
                  </to>
                </anchor>
              </controlPr>
            </control>
          </mc:Choice>
        </mc:AlternateContent>
        <mc:AlternateContent xmlns:mc="http://schemas.openxmlformats.org/markup-compatibility/2006">
          <mc:Choice Requires="x14">
            <control shapeId="5124" r:id="rId6" name="Option Button 4">
              <controlPr defaultSize="0" autoFill="0" autoLine="0" autoPict="0">
                <anchor moveWithCells="1">
                  <from>
                    <xdr:col>5</xdr:col>
                    <xdr:colOff>9525</xdr:colOff>
                    <xdr:row>7</xdr:row>
                    <xdr:rowOff>0</xdr:rowOff>
                  </from>
                  <to>
                    <xdr:col>5</xdr:col>
                    <xdr:colOff>1047750</xdr:colOff>
                    <xdr:row>8</xdr:row>
                    <xdr:rowOff>19050</xdr:rowOff>
                  </to>
                </anchor>
              </controlPr>
            </control>
          </mc:Choice>
        </mc:AlternateContent>
        <mc:AlternateContent xmlns:mc="http://schemas.openxmlformats.org/markup-compatibility/2006">
          <mc:Choice Requires="x14">
            <control shapeId="5125" r:id="rId7" name="Option Button 5">
              <controlPr defaultSize="0" autoFill="0" autoLine="0" autoPict="0">
                <anchor moveWithCells="1">
                  <from>
                    <xdr:col>5</xdr:col>
                    <xdr:colOff>9525</xdr:colOff>
                    <xdr:row>7</xdr:row>
                    <xdr:rowOff>161925</xdr:rowOff>
                  </from>
                  <to>
                    <xdr:col>5</xdr:col>
                    <xdr:colOff>1095375</xdr:colOff>
                    <xdr:row>9</xdr:row>
                    <xdr:rowOff>38100</xdr:rowOff>
                  </to>
                </anchor>
              </controlPr>
            </control>
          </mc:Choice>
        </mc:AlternateContent>
        <mc:AlternateContent xmlns:mc="http://schemas.openxmlformats.org/markup-compatibility/2006">
          <mc:Choice Requires="x14">
            <control shapeId="5126" r:id="rId8" name="Option Button 6">
              <controlPr defaultSize="0" autoFill="0" autoLine="0" autoPict="0">
                <anchor moveWithCells="1">
                  <from>
                    <xdr:col>5</xdr:col>
                    <xdr:colOff>9525</xdr:colOff>
                    <xdr:row>9</xdr:row>
                    <xdr:rowOff>47625</xdr:rowOff>
                  </from>
                  <to>
                    <xdr:col>5</xdr:col>
                    <xdr:colOff>1038225</xdr:colOff>
                    <xdr:row>10</xdr:row>
                    <xdr:rowOff>9525</xdr:rowOff>
                  </to>
                </anchor>
              </controlPr>
            </control>
          </mc:Choice>
        </mc:AlternateContent>
        <mc:AlternateContent xmlns:mc="http://schemas.openxmlformats.org/markup-compatibility/2006">
          <mc:Choice Requires="x14">
            <control shapeId="5127" r:id="rId9" name="Option Button 7">
              <controlPr defaultSize="0" autoFill="0" autoLine="0" autoPict="0">
                <anchor moveWithCells="1">
                  <from>
                    <xdr:col>5</xdr:col>
                    <xdr:colOff>9525</xdr:colOff>
                    <xdr:row>10</xdr:row>
                    <xdr:rowOff>28575</xdr:rowOff>
                  </from>
                  <to>
                    <xdr:col>5</xdr:col>
                    <xdr:colOff>1419225</xdr:colOff>
                    <xdr:row>11</xdr:row>
                    <xdr:rowOff>76200</xdr:rowOff>
                  </to>
                </anchor>
              </controlPr>
            </control>
          </mc:Choice>
        </mc:AlternateContent>
      </controls>
    </mc:Choice>
  </mc:AlternateConten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pageSetUpPr fitToPage="1"/>
  </sheetPr>
  <dimension ref="A1:I32"/>
  <sheetViews>
    <sheetView showGridLines="0" topLeftCell="A10" zoomScaleNormal="100" workbookViewId="0">
      <selection activeCell="M26" sqref="M26"/>
    </sheetView>
  </sheetViews>
  <sheetFormatPr defaultColWidth="9.140625" defaultRowHeight="12.75"/>
  <cols>
    <col min="1" max="1" width="5.42578125" style="159" customWidth="1"/>
    <col min="2" max="2" width="5.85546875" style="158" customWidth="1"/>
    <col min="3" max="3" width="8.28515625" style="158" customWidth="1"/>
    <col min="4" max="4" width="16.7109375" style="158" customWidth="1"/>
    <col min="5" max="5" width="31.85546875" style="158" customWidth="1"/>
    <col min="6" max="6" width="6.140625" style="158" customWidth="1"/>
    <col min="7" max="7" width="6.5703125" style="158" customWidth="1"/>
    <col min="8" max="8" width="3.140625" style="158" customWidth="1"/>
    <col min="9" max="9" width="6.42578125" style="159" customWidth="1"/>
    <col min="10" max="16384" width="9.140625" style="158"/>
  </cols>
  <sheetData>
    <row r="1" spans="1:9" ht="41.25" customHeight="1" thickBot="1">
      <c r="A1" s="326" t="s">
        <v>201</v>
      </c>
      <c r="B1" s="326"/>
      <c r="C1" s="326"/>
      <c r="D1" s="326"/>
      <c r="E1" s="326"/>
      <c r="F1" s="326"/>
      <c r="G1" s="17" t="s">
        <v>0</v>
      </c>
      <c r="H1" s="29"/>
      <c r="I1" s="17" t="s">
        <v>1</v>
      </c>
    </row>
    <row r="2" spans="1:9" ht="13.5" thickTop="1">
      <c r="A2" s="87"/>
      <c r="B2" s="77"/>
      <c r="C2" s="77"/>
      <c r="D2" s="77"/>
      <c r="E2" s="77"/>
      <c r="F2" s="78"/>
      <c r="G2" s="91"/>
      <c r="H2" s="77"/>
      <c r="I2" s="67"/>
    </row>
    <row r="3" spans="1:9" ht="26.25" customHeight="1">
      <c r="A3" s="64" t="s">
        <v>57</v>
      </c>
      <c r="B3" s="318" t="s">
        <v>158</v>
      </c>
      <c r="C3" s="318"/>
      <c r="D3" s="318"/>
      <c r="E3" s="318"/>
      <c r="F3" s="81"/>
      <c r="G3" s="68">
        <v>15</v>
      </c>
      <c r="H3" s="29"/>
      <c r="I3" s="243">
        <f>IF(I14=TRUE, 15, 0)</f>
        <v>0</v>
      </c>
    </row>
    <row r="4" spans="1:9" ht="7.5" customHeight="1">
      <c r="A4" s="88"/>
      <c r="B4" s="29"/>
      <c r="C4" s="29"/>
      <c r="D4" s="29"/>
      <c r="E4" s="29"/>
      <c r="F4" s="79"/>
      <c r="G4" s="68"/>
      <c r="H4" s="29"/>
      <c r="I4" s="70"/>
    </row>
    <row r="5" spans="1:9" ht="80.25" customHeight="1">
      <c r="A5" s="88"/>
      <c r="B5" s="336" t="s">
        <v>290</v>
      </c>
      <c r="C5" s="336"/>
      <c r="D5" s="336"/>
      <c r="E5" s="336"/>
      <c r="F5" s="81"/>
      <c r="G5" s="68"/>
      <c r="H5" s="29"/>
      <c r="I5" s="70"/>
    </row>
    <row r="6" spans="1:9" ht="6" customHeight="1">
      <c r="A6" s="88"/>
      <c r="B6" s="29"/>
      <c r="C6" s="29"/>
      <c r="D6" s="29"/>
      <c r="E6" s="29"/>
      <c r="F6" s="79"/>
      <c r="G6" s="68"/>
      <c r="H6" s="29"/>
      <c r="I6" s="70"/>
    </row>
    <row r="7" spans="1:9" ht="78.75" customHeight="1">
      <c r="A7" s="88"/>
      <c r="B7" s="40" t="s">
        <v>155</v>
      </c>
      <c r="C7" s="321" t="s">
        <v>191</v>
      </c>
      <c r="D7" s="321"/>
      <c r="E7" s="321"/>
      <c r="F7" s="81"/>
      <c r="G7" s="68"/>
      <c r="H7" s="29"/>
      <c r="I7" s="70"/>
    </row>
    <row r="8" spans="1:9" ht="5.25" customHeight="1">
      <c r="A8" s="88"/>
      <c r="B8" s="29"/>
      <c r="C8" s="29"/>
      <c r="D8" s="29"/>
      <c r="E8" s="29"/>
      <c r="F8" s="79"/>
      <c r="G8" s="68"/>
      <c r="H8" s="29"/>
      <c r="I8" s="70"/>
    </row>
    <row r="9" spans="1:9" ht="38.450000000000003" customHeight="1">
      <c r="A9" s="88"/>
      <c r="B9" s="337" t="s">
        <v>291</v>
      </c>
      <c r="C9" s="337"/>
      <c r="D9" s="337"/>
      <c r="E9" s="337"/>
      <c r="F9" s="89"/>
      <c r="G9" s="68"/>
      <c r="H9" s="29"/>
      <c r="I9" s="70"/>
    </row>
    <row r="10" spans="1:9" ht="7.5" customHeight="1">
      <c r="A10" s="88"/>
      <c r="B10" s="29"/>
      <c r="C10" s="29"/>
      <c r="D10" s="29"/>
      <c r="E10" s="29"/>
      <c r="F10" s="79"/>
      <c r="G10" s="68"/>
      <c r="H10" s="29"/>
      <c r="I10" s="70"/>
    </row>
    <row r="11" spans="1:9" ht="26.25" customHeight="1">
      <c r="A11" s="88"/>
      <c r="B11" s="318" t="s">
        <v>247</v>
      </c>
      <c r="C11" s="318"/>
      <c r="D11" s="318"/>
      <c r="E11" s="318"/>
      <c r="F11" s="81"/>
      <c r="G11" s="68"/>
      <c r="H11" s="29"/>
      <c r="I11" s="70"/>
    </row>
    <row r="12" spans="1:9" ht="7.5" customHeight="1">
      <c r="A12" s="88"/>
      <c r="B12" s="29"/>
      <c r="C12" s="29"/>
      <c r="D12" s="29"/>
      <c r="E12" s="29"/>
      <c r="F12" s="79"/>
      <c r="G12" s="68"/>
      <c r="H12" s="29"/>
      <c r="I12" s="70"/>
    </row>
    <row r="13" spans="1:9" ht="40.5" customHeight="1">
      <c r="A13" s="88"/>
      <c r="B13" s="321" t="s">
        <v>292</v>
      </c>
      <c r="C13" s="321"/>
      <c r="D13" s="321"/>
      <c r="E13" s="321"/>
      <c r="F13" s="81"/>
      <c r="G13" s="68"/>
      <c r="H13" s="29"/>
      <c r="I13" s="70"/>
    </row>
    <row r="14" spans="1:9" ht="23.25" customHeight="1" thickBot="1">
      <c r="A14" s="90"/>
      <c r="B14" s="83"/>
      <c r="C14" s="83"/>
      <c r="D14" s="83"/>
      <c r="E14" s="83"/>
      <c r="F14" s="84"/>
      <c r="G14" s="92"/>
      <c r="H14" s="83"/>
      <c r="I14" s="274" t="b">
        <v>0</v>
      </c>
    </row>
    <row r="15" spans="1:9" ht="13.5" thickTop="1">
      <c r="A15" s="87"/>
      <c r="B15" s="77"/>
      <c r="C15" s="77"/>
      <c r="D15" s="77"/>
      <c r="E15" s="77"/>
      <c r="F15" s="78"/>
      <c r="G15" s="91"/>
      <c r="H15" s="77"/>
      <c r="I15" s="67"/>
    </row>
    <row r="16" spans="1:9" ht="19.5" customHeight="1">
      <c r="A16" s="64" t="s">
        <v>58</v>
      </c>
      <c r="B16" s="318" t="s">
        <v>185</v>
      </c>
      <c r="C16" s="318"/>
      <c r="D16" s="318"/>
      <c r="E16" s="318"/>
      <c r="F16" s="81"/>
      <c r="G16" s="68">
        <v>2</v>
      </c>
      <c r="H16" s="21"/>
      <c r="I16" s="243">
        <f>IF(I28=TRUE, 2, 0)</f>
        <v>0</v>
      </c>
    </row>
    <row r="17" spans="1:9" ht="32.25" customHeight="1">
      <c r="A17" s="64"/>
      <c r="B17" s="321" t="s">
        <v>325</v>
      </c>
      <c r="C17" s="321"/>
      <c r="D17" s="321"/>
      <c r="E17" s="321"/>
      <c r="F17" s="167"/>
      <c r="G17" s="68"/>
      <c r="H17" s="21"/>
      <c r="I17" s="70"/>
    </row>
    <row r="18" spans="1:9" ht="20.25" customHeight="1">
      <c r="A18" s="64"/>
      <c r="B18" s="339" t="s">
        <v>242</v>
      </c>
      <c r="C18" s="339"/>
      <c r="D18" s="339"/>
      <c r="E18" s="339"/>
      <c r="F18" s="167"/>
      <c r="G18" s="68"/>
      <c r="H18" s="21"/>
      <c r="I18" s="70"/>
    </row>
    <row r="19" spans="1:9" ht="21" customHeight="1">
      <c r="A19" s="64"/>
      <c r="B19" s="340" t="s">
        <v>243</v>
      </c>
      <c r="C19" s="340"/>
      <c r="D19" s="340"/>
      <c r="E19" s="340"/>
      <c r="F19" s="186"/>
      <c r="G19" s="68"/>
      <c r="H19" s="21"/>
      <c r="I19" s="70"/>
    </row>
    <row r="20" spans="1:9" ht="17.25" customHeight="1">
      <c r="A20" s="64"/>
      <c r="B20" s="341" t="s">
        <v>244</v>
      </c>
      <c r="C20" s="341"/>
      <c r="D20" s="341"/>
      <c r="E20" s="341"/>
      <c r="F20" s="186"/>
      <c r="G20" s="68"/>
      <c r="H20" s="21"/>
      <c r="I20" s="70"/>
    </row>
    <row r="21" spans="1:9" ht="17.25" customHeight="1">
      <c r="A21" s="64"/>
      <c r="B21" s="341" t="s">
        <v>318</v>
      </c>
      <c r="C21" s="341"/>
      <c r="D21" s="341"/>
      <c r="E21" s="341"/>
      <c r="F21" s="186"/>
      <c r="G21" s="68"/>
      <c r="H21" s="21"/>
      <c r="I21" s="70"/>
    </row>
    <row r="22" spans="1:9" ht="17.25" customHeight="1">
      <c r="A22" s="64"/>
      <c r="B22" s="341" t="s">
        <v>245</v>
      </c>
      <c r="C22" s="341"/>
      <c r="D22" s="341"/>
      <c r="E22" s="341"/>
      <c r="F22" s="186"/>
      <c r="G22" s="68"/>
      <c r="H22" s="21"/>
      <c r="I22" s="70"/>
    </row>
    <row r="23" spans="1:9" ht="17.25" customHeight="1">
      <c r="A23" s="64"/>
      <c r="B23" s="3" t="s">
        <v>319</v>
      </c>
      <c r="C23" s="288"/>
      <c r="D23" s="287"/>
      <c r="E23" s="287"/>
      <c r="F23" s="186"/>
      <c r="G23" s="68"/>
      <c r="H23" s="21"/>
      <c r="I23" s="70"/>
    </row>
    <row r="24" spans="1:9" ht="17.25" customHeight="1">
      <c r="A24" s="64"/>
      <c r="B24" s="341" t="s">
        <v>320</v>
      </c>
      <c r="C24" s="341"/>
      <c r="D24" s="341"/>
      <c r="E24" s="341"/>
      <c r="F24" s="186"/>
      <c r="G24" s="68"/>
      <c r="H24" s="21"/>
      <c r="I24" s="70"/>
    </row>
    <row r="25" spans="1:9" ht="17.25" customHeight="1">
      <c r="A25" s="64"/>
      <c r="B25" s="341" t="s">
        <v>246</v>
      </c>
      <c r="C25" s="341"/>
      <c r="D25" s="341"/>
      <c r="E25" s="341"/>
      <c r="F25" s="186"/>
      <c r="G25" s="68"/>
      <c r="H25" s="21"/>
      <c r="I25" s="70"/>
    </row>
    <row r="26" spans="1:9" ht="43.5" customHeight="1">
      <c r="A26" s="64"/>
      <c r="B26" s="342" t="s">
        <v>358</v>
      </c>
      <c r="C26" s="342"/>
      <c r="D26" s="342"/>
      <c r="E26" s="342"/>
      <c r="F26" s="186"/>
      <c r="G26" s="68"/>
      <c r="H26" s="21"/>
      <c r="I26" s="70"/>
    </row>
    <row r="27" spans="1:9" ht="24" customHeight="1">
      <c r="A27" s="64"/>
      <c r="B27" s="149"/>
      <c r="C27" s="338"/>
      <c r="D27" s="318"/>
      <c r="E27" s="318"/>
      <c r="F27" s="167"/>
      <c r="G27" s="68"/>
      <c r="H27" s="21"/>
      <c r="I27" s="70"/>
    </row>
    <row r="28" spans="1:9" ht="12.75" customHeight="1" thickBot="1">
      <c r="A28" s="93"/>
      <c r="B28" s="94"/>
      <c r="C28" s="94"/>
      <c r="D28" s="94"/>
      <c r="E28" s="94"/>
      <c r="F28" s="95"/>
      <c r="G28" s="92"/>
      <c r="H28" s="83"/>
      <c r="I28" s="274" t="b">
        <v>0</v>
      </c>
    </row>
    <row r="29" spans="1:9" ht="9" customHeight="1" thickTop="1">
      <c r="A29" s="87"/>
      <c r="B29" s="77"/>
      <c r="C29" s="77"/>
      <c r="D29" s="77"/>
      <c r="E29" s="77"/>
      <c r="F29" s="78"/>
      <c r="G29" s="91"/>
      <c r="H29" s="77"/>
      <c r="I29" s="67"/>
    </row>
    <row r="30" spans="1:9" ht="98.45" customHeight="1">
      <c r="A30" s="64" t="s">
        <v>59</v>
      </c>
      <c r="B30" s="321" t="s">
        <v>182</v>
      </c>
      <c r="C30" s="321"/>
      <c r="D30" s="321"/>
      <c r="E30" s="321"/>
      <c r="F30" s="81"/>
      <c r="G30" s="68">
        <v>1</v>
      </c>
      <c r="H30" s="29"/>
      <c r="I30" s="243">
        <f>IF(I31=TRUE, 1, 0)</f>
        <v>0</v>
      </c>
    </row>
    <row r="31" spans="1:9" ht="21" customHeight="1" thickBot="1">
      <c r="A31" s="90"/>
      <c r="B31" s="83"/>
      <c r="C31" s="83"/>
      <c r="D31" s="83"/>
      <c r="E31" s="83"/>
      <c r="F31" s="84"/>
      <c r="G31" s="92"/>
      <c r="H31" s="83"/>
      <c r="I31" s="274" t="b">
        <v>0</v>
      </c>
    </row>
    <row r="32" spans="1:9" ht="13.5" thickTop="1"/>
  </sheetData>
  <sheetProtection algorithmName="SHA-512" hashValue="hsDMWPOZYrCgyJDovFRjdB4ftiwdGT7hGlk53NAjr7NUvgJ4B+9N9oZNxFCRE4TB77nA8JgaB3MhiwklEYaABg==" saltValue="8FzaQ/hWdGfRMtfqxDrg9g==" spinCount="100000" sheet="1" objects="1" scenarios="1" selectLockedCells="1" selectUnlockedCells="1"/>
  <protectedRanges>
    <protectedRange sqref="C31:D31" name="Range3"/>
    <protectedRange sqref="C27:E28" name="Range2"/>
    <protectedRange sqref="C14:D14" name="Range1"/>
  </protectedRanges>
  <mergeCells count="19">
    <mergeCell ref="B26:E26"/>
    <mergeCell ref="A1:F1"/>
    <mergeCell ref="B16:E16"/>
    <mergeCell ref="B30:E30"/>
    <mergeCell ref="B3:E3"/>
    <mergeCell ref="B5:E5"/>
    <mergeCell ref="B9:E9"/>
    <mergeCell ref="B11:E11"/>
    <mergeCell ref="B13:E13"/>
    <mergeCell ref="C7:E7"/>
    <mergeCell ref="B17:E17"/>
    <mergeCell ref="C27:E27"/>
    <mergeCell ref="B18:E18"/>
    <mergeCell ref="B19:E19"/>
    <mergeCell ref="B20:E20"/>
    <mergeCell ref="B21:E21"/>
    <mergeCell ref="B22:E22"/>
    <mergeCell ref="B24:E24"/>
    <mergeCell ref="B25:E25"/>
  </mergeCells>
  <hyperlinks>
    <hyperlink ref="B19" r:id="rId1"/>
  </hyperlinks>
  <printOptions horizontalCentered="1" verticalCentered="1"/>
  <pageMargins left="0.45" right="0.45" top="0" bottom="1" header="0" footer="0.5"/>
  <pageSetup scale="91" orientation="portrait" r:id="rId2"/>
  <headerFooter scaleWithDoc="0" alignWithMargins="0">
    <oddFooter>&amp;CExhibit A - Page 6</oddFooter>
  </headerFooter>
  <drawing r:id="rId3"/>
  <legacyDrawing r:id="rId4"/>
  <mc:AlternateContent xmlns:mc="http://schemas.openxmlformats.org/markup-compatibility/2006">
    <mc:Choice Requires="x14">
      <controls>
        <mc:AlternateContent xmlns:mc="http://schemas.openxmlformats.org/markup-compatibility/2006">
          <mc:Choice Requires="x14">
            <control shapeId="6145" r:id="rId5" name="Check Box 1">
              <controlPr defaultSize="0" autoFill="0" autoLine="0" autoPict="0" altText="">
                <anchor moveWithCells="1">
                  <from>
                    <xdr:col>2</xdr:col>
                    <xdr:colOff>400050</xdr:colOff>
                    <xdr:row>13</xdr:row>
                    <xdr:rowOff>9525</xdr:rowOff>
                  </from>
                  <to>
                    <xdr:col>4</xdr:col>
                    <xdr:colOff>247650</xdr:colOff>
                    <xdr:row>13</xdr:row>
                    <xdr:rowOff>228600</xdr:rowOff>
                  </to>
                </anchor>
              </controlPr>
            </control>
          </mc:Choice>
        </mc:AlternateContent>
        <mc:AlternateContent xmlns:mc="http://schemas.openxmlformats.org/markup-compatibility/2006">
          <mc:Choice Requires="x14">
            <control shapeId="6146" r:id="rId6" name="Check Box 2">
              <controlPr defaultSize="0" autoFill="0" autoLine="0" autoPict="0" altText="">
                <anchor moveWithCells="1">
                  <from>
                    <xdr:col>2</xdr:col>
                    <xdr:colOff>400050</xdr:colOff>
                    <xdr:row>26</xdr:row>
                    <xdr:rowOff>57150</xdr:rowOff>
                  </from>
                  <to>
                    <xdr:col>4</xdr:col>
                    <xdr:colOff>247650</xdr:colOff>
                    <xdr:row>26</xdr:row>
                    <xdr:rowOff>276225</xdr:rowOff>
                  </to>
                </anchor>
              </controlPr>
            </control>
          </mc:Choice>
        </mc:AlternateContent>
        <mc:AlternateContent xmlns:mc="http://schemas.openxmlformats.org/markup-compatibility/2006">
          <mc:Choice Requires="x14">
            <control shapeId="6147" r:id="rId7" name="Check Box 3">
              <controlPr defaultSize="0" autoFill="0" autoLine="0" autoPict="0" altText="">
                <anchor moveWithCells="1">
                  <from>
                    <xdr:col>2</xdr:col>
                    <xdr:colOff>400050</xdr:colOff>
                    <xdr:row>29</xdr:row>
                    <xdr:rowOff>1209675</xdr:rowOff>
                  </from>
                  <to>
                    <xdr:col>4</xdr:col>
                    <xdr:colOff>247650</xdr:colOff>
                    <xdr:row>30</xdr:row>
                    <xdr:rowOff>180975</xdr:rowOff>
                  </to>
                </anchor>
              </controlPr>
            </control>
          </mc:Choice>
        </mc:AlternateContent>
      </controls>
    </mc:Choice>
  </mc:AlternateConten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8">
    <pageSetUpPr fitToPage="1"/>
  </sheetPr>
  <dimension ref="A1:I32"/>
  <sheetViews>
    <sheetView showGridLines="0" zoomScaleNormal="100" workbookViewId="0">
      <selection activeCell="A4" sqref="A4"/>
    </sheetView>
  </sheetViews>
  <sheetFormatPr defaultColWidth="9.140625" defaultRowHeight="12.75"/>
  <cols>
    <col min="1" max="2" width="4.28515625" style="137" customWidth="1"/>
    <col min="3" max="3" width="3.7109375" style="137" customWidth="1"/>
    <col min="4" max="4" width="9.140625" style="137"/>
    <col min="5" max="5" width="49.28515625" style="137" customWidth="1"/>
    <col min="6" max="6" width="4.28515625" style="137" customWidth="1"/>
    <col min="7" max="7" width="7.7109375" style="137" customWidth="1"/>
    <col min="8" max="8" width="2.85546875" style="137" customWidth="1"/>
    <col min="9" max="9" width="9.140625" style="138"/>
    <col min="10" max="16384" width="9.140625" style="137"/>
  </cols>
  <sheetData>
    <row r="1" spans="1:9" ht="31.5" customHeight="1" thickBot="1">
      <c r="A1" s="326" t="s">
        <v>201</v>
      </c>
      <c r="B1" s="326"/>
      <c r="C1" s="326"/>
      <c r="D1" s="326"/>
      <c r="E1" s="326"/>
      <c r="F1" s="326"/>
      <c r="G1" s="19" t="s">
        <v>0</v>
      </c>
      <c r="H1" s="4"/>
      <c r="I1" s="19" t="s">
        <v>1</v>
      </c>
    </row>
    <row r="2" spans="1:9" ht="13.5" thickTop="1">
      <c r="A2" s="66"/>
      <c r="B2" s="49"/>
      <c r="C2" s="49"/>
      <c r="D2" s="49"/>
      <c r="E2" s="49"/>
      <c r="F2" s="50"/>
      <c r="G2" s="56"/>
      <c r="H2" s="49"/>
      <c r="I2" s="57"/>
    </row>
    <row r="3" spans="1:9" ht="27" customHeight="1">
      <c r="A3" s="64" t="s">
        <v>60</v>
      </c>
      <c r="B3" s="318" t="s">
        <v>61</v>
      </c>
      <c r="C3" s="318"/>
      <c r="D3" s="318"/>
      <c r="E3" s="318"/>
      <c r="F3" s="81"/>
      <c r="G3" s="68">
        <v>1</v>
      </c>
      <c r="H3" s="4"/>
      <c r="I3" s="243">
        <f>IF(I31=TRUE, 1, 0)</f>
        <v>0</v>
      </c>
    </row>
    <row r="4" spans="1:9" ht="6.75" customHeight="1">
      <c r="A4" s="64"/>
      <c r="B4" s="4"/>
      <c r="C4" s="4"/>
      <c r="D4" s="4"/>
      <c r="E4" s="4"/>
      <c r="F4" s="52"/>
      <c r="G4" s="69"/>
      <c r="H4" s="4"/>
      <c r="I4" s="59"/>
    </row>
    <row r="5" spans="1:9" ht="28.5" customHeight="1">
      <c r="A5" s="64"/>
      <c r="B5" s="318" t="s">
        <v>62</v>
      </c>
      <c r="C5" s="318"/>
      <c r="D5" s="318"/>
      <c r="E5" s="318"/>
      <c r="F5" s="81"/>
      <c r="G5" s="69"/>
      <c r="H5" s="4"/>
      <c r="I5" s="59"/>
    </row>
    <row r="6" spans="1:9" ht="7.5" customHeight="1">
      <c r="A6" s="64"/>
      <c r="B6" s="4"/>
      <c r="C6" s="4"/>
      <c r="D6" s="4"/>
      <c r="E6" s="4"/>
      <c r="F6" s="52"/>
      <c r="G6" s="69"/>
      <c r="H6" s="4"/>
      <c r="I6" s="59"/>
    </row>
    <row r="7" spans="1:9" ht="42" customHeight="1">
      <c r="A7" s="64"/>
      <c r="B7" s="7" t="s">
        <v>63</v>
      </c>
      <c r="C7" s="318" t="s">
        <v>64</v>
      </c>
      <c r="D7" s="318"/>
      <c r="E7" s="318"/>
      <c r="F7" s="81"/>
      <c r="G7" s="69"/>
      <c r="H7" s="4"/>
      <c r="I7" s="59"/>
    </row>
    <row r="8" spans="1:9" ht="2.25" customHeight="1">
      <c r="A8" s="64"/>
      <c r="B8" s="7"/>
      <c r="C8" s="4"/>
      <c r="D8" s="4"/>
      <c r="E8" s="4"/>
      <c r="F8" s="52"/>
      <c r="G8" s="69"/>
      <c r="H8" s="4"/>
      <c r="I8" s="59"/>
    </row>
    <row r="9" spans="1:9" ht="28.9" customHeight="1">
      <c r="A9" s="64"/>
      <c r="B9" s="7" t="s">
        <v>65</v>
      </c>
      <c r="C9" s="318" t="s">
        <v>66</v>
      </c>
      <c r="D9" s="318"/>
      <c r="E9" s="318"/>
      <c r="F9" s="81"/>
      <c r="G9" s="69"/>
      <c r="H9" s="4"/>
      <c r="I9" s="59"/>
    </row>
    <row r="10" spans="1:9" ht="7.5" customHeight="1">
      <c r="A10" s="64"/>
      <c r="B10" s="7"/>
      <c r="C10" s="4"/>
      <c r="D10" s="4"/>
      <c r="E10" s="4"/>
      <c r="F10" s="52"/>
      <c r="G10" s="69"/>
      <c r="H10" s="4"/>
      <c r="I10" s="59"/>
    </row>
    <row r="11" spans="1:9" ht="42.75" customHeight="1">
      <c r="A11" s="64"/>
      <c r="B11" s="7" t="s">
        <v>67</v>
      </c>
      <c r="C11" s="318" t="s">
        <v>192</v>
      </c>
      <c r="D11" s="318"/>
      <c r="E11" s="318"/>
      <c r="F11" s="81"/>
      <c r="G11" s="69"/>
      <c r="H11" s="4"/>
      <c r="I11" s="59"/>
    </row>
    <row r="12" spans="1:9" ht="7.5" customHeight="1">
      <c r="A12" s="64"/>
      <c r="B12" s="7"/>
      <c r="C12" s="4"/>
      <c r="D12" s="4"/>
      <c r="E12" s="4"/>
      <c r="F12" s="52"/>
      <c r="G12" s="69"/>
      <c r="H12" s="4"/>
      <c r="I12" s="59"/>
    </row>
    <row r="13" spans="1:9" ht="14.25" customHeight="1">
      <c r="A13" s="64"/>
      <c r="B13" s="7" t="s">
        <v>68</v>
      </c>
      <c r="C13" s="322" t="s">
        <v>69</v>
      </c>
      <c r="D13" s="322"/>
      <c r="E13" s="322"/>
      <c r="F13" s="96"/>
      <c r="G13" s="69"/>
      <c r="H13" s="4"/>
      <c r="I13" s="59"/>
    </row>
    <row r="14" spans="1:9" ht="7.5" customHeight="1">
      <c r="A14" s="64"/>
      <c r="B14" s="7"/>
      <c r="C14" s="4"/>
      <c r="D14" s="4"/>
      <c r="E14" s="4"/>
      <c r="F14" s="52"/>
      <c r="G14" s="69"/>
      <c r="H14" s="4"/>
      <c r="I14" s="59"/>
    </row>
    <row r="15" spans="1:9" ht="26.25" customHeight="1">
      <c r="A15" s="64"/>
      <c r="B15" s="7" t="s">
        <v>70</v>
      </c>
      <c r="C15" s="318" t="s">
        <v>71</v>
      </c>
      <c r="D15" s="318"/>
      <c r="E15" s="318"/>
      <c r="F15" s="81"/>
      <c r="G15" s="69"/>
      <c r="H15" s="4"/>
      <c r="I15" s="59"/>
    </row>
    <row r="16" spans="1:9" ht="7.5" customHeight="1">
      <c r="A16" s="64"/>
      <c r="B16" s="7"/>
      <c r="C16" s="40"/>
      <c r="D16" s="40"/>
      <c r="E16" s="40"/>
      <c r="F16" s="81"/>
      <c r="G16" s="69"/>
      <c r="H16" s="4"/>
      <c r="I16" s="59"/>
    </row>
    <row r="17" spans="1:9" ht="28.5" customHeight="1">
      <c r="A17" s="64"/>
      <c r="B17" s="7"/>
      <c r="C17" s="44" t="s">
        <v>159</v>
      </c>
      <c r="D17" s="318" t="s">
        <v>293</v>
      </c>
      <c r="E17" s="318"/>
      <c r="F17" s="81"/>
      <c r="G17" s="69"/>
      <c r="H17" s="4"/>
      <c r="I17" s="59"/>
    </row>
    <row r="18" spans="1:9" ht="3.75" customHeight="1">
      <c r="A18" s="64"/>
      <c r="B18" s="7"/>
      <c r="C18" s="44"/>
      <c r="D18" s="4"/>
      <c r="E18" s="4"/>
      <c r="F18" s="52"/>
      <c r="G18" s="69"/>
      <c r="H18" s="4"/>
      <c r="I18" s="59"/>
    </row>
    <row r="19" spans="1:9" ht="14.25" customHeight="1">
      <c r="A19" s="64"/>
      <c r="B19" s="7"/>
      <c r="C19" s="44" t="s">
        <v>159</v>
      </c>
      <c r="D19" s="318" t="s">
        <v>72</v>
      </c>
      <c r="E19" s="318"/>
      <c r="F19" s="81"/>
      <c r="G19" s="69"/>
      <c r="H19" s="4"/>
      <c r="I19" s="59"/>
    </row>
    <row r="20" spans="1:9" ht="5.25" customHeight="1">
      <c r="A20" s="64"/>
      <c r="B20" s="7"/>
      <c r="C20" s="44"/>
      <c r="D20" s="4"/>
      <c r="E20" s="4"/>
      <c r="F20" s="52"/>
      <c r="G20" s="69"/>
      <c r="H20" s="4"/>
      <c r="I20" s="59"/>
    </row>
    <row r="21" spans="1:9" ht="14.25" customHeight="1">
      <c r="A21" s="64"/>
      <c r="B21" s="7"/>
      <c r="C21" s="44" t="s">
        <v>159</v>
      </c>
      <c r="D21" s="318" t="s">
        <v>73</v>
      </c>
      <c r="E21" s="318"/>
      <c r="F21" s="81"/>
      <c r="G21" s="69"/>
      <c r="H21" s="4"/>
      <c r="I21" s="59"/>
    </row>
    <row r="22" spans="1:9" ht="7.5" customHeight="1">
      <c r="A22" s="64"/>
      <c r="B22" s="7"/>
      <c r="C22" s="4"/>
      <c r="D22" s="4"/>
      <c r="E22" s="4"/>
      <c r="F22" s="52"/>
      <c r="G22" s="69"/>
      <c r="H22" s="4"/>
      <c r="I22" s="59"/>
    </row>
    <row r="23" spans="1:9" ht="56.25" customHeight="1">
      <c r="A23" s="64"/>
      <c r="B23" s="7" t="s">
        <v>74</v>
      </c>
      <c r="C23" s="321" t="s">
        <v>161</v>
      </c>
      <c r="D23" s="321"/>
      <c r="E23" s="321"/>
      <c r="F23" s="81"/>
      <c r="G23" s="69"/>
      <c r="H23" s="4"/>
      <c r="I23" s="59"/>
    </row>
    <row r="24" spans="1:9" ht="7.5" customHeight="1">
      <c r="A24" s="64"/>
      <c r="B24" s="4"/>
      <c r="C24" s="4"/>
      <c r="D24" s="4"/>
      <c r="E24" s="4"/>
      <c r="F24" s="52"/>
      <c r="G24" s="69"/>
      <c r="H24" s="4"/>
      <c r="I24" s="59"/>
    </row>
    <row r="25" spans="1:9" ht="27.75" customHeight="1">
      <c r="A25" s="64"/>
      <c r="B25" s="4"/>
      <c r="C25" s="44" t="s">
        <v>159</v>
      </c>
      <c r="D25" s="318" t="s">
        <v>75</v>
      </c>
      <c r="E25" s="318"/>
      <c r="F25" s="81"/>
      <c r="G25" s="69"/>
      <c r="H25" s="4"/>
      <c r="I25" s="59"/>
    </row>
    <row r="26" spans="1:9" ht="2.25" customHeight="1">
      <c r="A26" s="64"/>
      <c r="B26" s="4"/>
      <c r="C26" s="44"/>
      <c r="D26" s="4"/>
      <c r="E26" s="4"/>
      <c r="F26" s="52"/>
      <c r="G26" s="69"/>
      <c r="H26" s="4"/>
      <c r="I26" s="59"/>
    </row>
    <row r="27" spans="1:9" ht="39.75" customHeight="1">
      <c r="A27" s="64"/>
      <c r="B27" s="4"/>
      <c r="C27" s="44" t="s">
        <v>159</v>
      </c>
      <c r="D27" s="318" t="s">
        <v>77</v>
      </c>
      <c r="E27" s="318"/>
      <c r="F27" s="81"/>
      <c r="G27" s="69"/>
      <c r="H27" s="4"/>
      <c r="I27" s="59"/>
    </row>
    <row r="28" spans="1:9" ht="10.5" customHeight="1">
      <c r="A28" s="64"/>
      <c r="B28" s="4"/>
      <c r="C28" s="44"/>
      <c r="D28" s="4"/>
      <c r="E28" s="4"/>
      <c r="F28" s="52"/>
      <c r="G28" s="69"/>
      <c r="H28" s="4"/>
      <c r="I28" s="59"/>
    </row>
    <row r="29" spans="1:9" ht="41.25" customHeight="1">
      <c r="A29" s="64"/>
      <c r="B29" s="4"/>
      <c r="C29" s="44" t="s">
        <v>159</v>
      </c>
      <c r="D29" s="318" t="s">
        <v>160</v>
      </c>
      <c r="E29" s="318"/>
      <c r="F29" s="81"/>
      <c r="G29" s="69"/>
      <c r="H29" s="4"/>
      <c r="I29" s="59"/>
    </row>
    <row r="30" spans="1:9" ht="2.25" customHeight="1">
      <c r="A30" s="64"/>
      <c r="B30" s="4"/>
      <c r="C30" s="44"/>
      <c r="D30" s="4"/>
      <c r="E30" s="4"/>
      <c r="F30" s="52"/>
      <c r="G30" s="69"/>
      <c r="H30" s="4"/>
      <c r="I30" s="59"/>
    </row>
    <row r="31" spans="1:9" ht="63" customHeight="1" thickBot="1">
      <c r="A31" s="93"/>
      <c r="B31" s="61"/>
      <c r="C31" s="143" t="s">
        <v>159</v>
      </c>
      <c r="D31" s="343" t="s">
        <v>76</v>
      </c>
      <c r="E31" s="343"/>
      <c r="F31" s="95"/>
      <c r="G31" s="71"/>
      <c r="H31" s="61"/>
      <c r="I31" s="276" t="b">
        <v>0</v>
      </c>
    </row>
    <row r="32" spans="1:9" ht="13.5" thickTop="1">
      <c r="A32" s="14"/>
      <c r="B32" s="4"/>
      <c r="C32" s="4"/>
      <c r="D32" s="4"/>
      <c r="E32" s="4"/>
      <c r="F32" s="4"/>
      <c r="G32" s="4"/>
      <c r="H32" s="4"/>
      <c r="I32" s="7"/>
    </row>
  </sheetData>
  <sheetProtection algorithmName="SHA-512" hashValue="zEYU9c/coTflUZf4ayvIec8gLhquVtpy1g6fdZ8F3ITBsA0p/neGrd1M3RyWCV6Qa50k7mpOD/uReK/6JkSB8Q==" saltValue="A8zAKeoMun48VlVA9UHR3g==" spinCount="100000" sheet="1" objects="1" scenarios="1" selectLockedCells="1" selectUnlockedCells="1"/>
  <mergeCells count="16">
    <mergeCell ref="A1:F1"/>
    <mergeCell ref="C13:E13"/>
    <mergeCell ref="B3:E3"/>
    <mergeCell ref="B5:E5"/>
    <mergeCell ref="C7:E7"/>
    <mergeCell ref="C9:E9"/>
    <mergeCell ref="C11:E11"/>
    <mergeCell ref="D27:E27"/>
    <mergeCell ref="D29:E29"/>
    <mergeCell ref="D31:E31"/>
    <mergeCell ref="C15:E15"/>
    <mergeCell ref="D17:E17"/>
    <mergeCell ref="D19:E19"/>
    <mergeCell ref="D21:E21"/>
    <mergeCell ref="C23:E23"/>
    <mergeCell ref="D25:E25"/>
  </mergeCells>
  <printOptions horizontalCentered="1"/>
  <pageMargins left="0.45" right="0.45" top="0" bottom="1" header="0" footer="0.5"/>
  <pageSetup orientation="portrait" r:id="rId1"/>
  <headerFooter scaleWithDoc="0" alignWithMargins="0">
    <oddFooter>&amp;CExhibit A - Page 7</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7169" r:id="rId4" name="Check Box 1">
              <controlPr defaultSize="0" autoFill="0" autoLine="0" autoPict="0" altText="">
                <anchor moveWithCells="1">
                  <from>
                    <xdr:col>4</xdr:col>
                    <xdr:colOff>104775</xdr:colOff>
                    <xdr:row>30</xdr:row>
                    <xdr:rowOff>457200</xdr:rowOff>
                  </from>
                  <to>
                    <xdr:col>4</xdr:col>
                    <xdr:colOff>1619250</xdr:colOff>
                    <xdr:row>30</xdr:row>
                    <xdr:rowOff>676275</xdr:rowOff>
                  </to>
                </anchor>
              </controlPr>
            </control>
          </mc:Choice>
        </mc:AlternateContent>
      </controls>
    </mc:Choice>
  </mc:AlternateConten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9">
    <pageSetUpPr fitToPage="1"/>
  </sheetPr>
  <dimension ref="A2:L32"/>
  <sheetViews>
    <sheetView showGridLines="0" zoomScale="85" zoomScaleNormal="85" workbookViewId="0">
      <selection activeCell="O20" sqref="O20"/>
    </sheetView>
  </sheetViews>
  <sheetFormatPr defaultColWidth="9.140625" defaultRowHeight="16.5"/>
  <cols>
    <col min="1" max="1" width="4.28515625" style="27" customWidth="1"/>
    <col min="2" max="2" width="4.85546875" style="20" customWidth="1"/>
    <col min="3" max="3" width="1.28515625" style="12" customWidth="1"/>
    <col min="4" max="4" width="20.42578125" style="12" customWidth="1"/>
    <col min="5" max="5" width="12.140625" style="12" customWidth="1"/>
    <col min="6" max="6" width="13.42578125" style="12" customWidth="1"/>
    <col min="7" max="7" width="16.28515625" style="12" customWidth="1"/>
    <col min="8" max="8" width="15.140625" style="12" customWidth="1"/>
    <col min="9" max="9" width="3" style="12" customWidth="1"/>
    <col min="10" max="10" width="7" style="12" customWidth="1"/>
    <col min="11" max="11" width="3.5703125" style="12" customWidth="1"/>
    <col min="12" max="12" width="7" style="27" customWidth="1"/>
    <col min="13" max="16384" width="9.140625" style="12"/>
  </cols>
  <sheetData>
    <row r="2" spans="1:12" ht="32.25" customHeight="1" thickBot="1">
      <c r="A2" s="327" t="s">
        <v>201</v>
      </c>
      <c r="B2" s="327"/>
      <c r="C2" s="327"/>
      <c r="D2" s="327"/>
      <c r="E2" s="327"/>
      <c r="F2" s="327"/>
      <c r="G2" s="327"/>
      <c r="H2" s="327"/>
      <c r="I2" s="327"/>
      <c r="J2" s="2" t="s">
        <v>0</v>
      </c>
      <c r="K2" s="1"/>
      <c r="L2" s="2" t="s">
        <v>1</v>
      </c>
    </row>
    <row r="3" spans="1:12" ht="14.25" customHeight="1" thickTop="1">
      <c r="A3" s="97"/>
      <c r="B3" s="4"/>
      <c r="C3" s="49"/>
      <c r="D3" s="49"/>
      <c r="E3" s="49"/>
      <c r="F3" s="49"/>
      <c r="G3" s="49"/>
      <c r="H3" s="49"/>
      <c r="I3" s="50"/>
      <c r="J3" s="56"/>
      <c r="K3" s="49"/>
      <c r="L3" s="57"/>
    </row>
    <row r="4" spans="1:12" s="25" customFormat="1" ht="30" customHeight="1">
      <c r="A4" s="201">
        <v>13</v>
      </c>
      <c r="B4" s="318" t="s">
        <v>326</v>
      </c>
      <c r="C4" s="318"/>
      <c r="D4" s="318"/>
      <c r="E4" s="318"/>
      <c r="F4" s="318"/>
      <c r="G4" s="318"/>
      <c r="H4" s="318"/>
      <c r="I4" s="100"/>
      <c r="J4" s="99">
        <v>3</v>
      </c>
      <c r="K4" s="28"/>
      <c r="L4" s="244">
        <f>IF(L15=TRUE, 3, 0)</f>
        <v>0</v>
      </c>
    </row>
    <row r="5" spans="1:12" s="25" customFormat="1" ht="30" customHeight="1" thickBot="1">
      <c r="A5" s="201"/>
      <c r="B5" s="291"/>
      <c r="C5" s="291"/>
      <c r="D5" s="299" t="s">
        <v>345</v>
      </c>
      <c r="E5" s="291"/>
      <c r="F5" s="291"/>
      <c r="G5" s="291"/>
      <c r="H5" s="291"/>
      <c r="I5" s="100"/>
      <c r="J5" s="99"/>
      <c r="K5" s="28"/>
      <c r="L5" s="279"/>
    </row>
    <row r="6" spans="1:12" s="25" customFormat="1" ht="30" customHeight="1" thickBot="1">
      <c r="A6" s="201"/>
      <c r="C6" s="291"/>
      <c r="D6" s="295">
        <v>2019</v>
      </c>
      <c r="E6" s="295">
        <v>2020</v>
      </c>
      <c r="F6" s="296">
        <v>2021</v>
      </c>
      <c r="G6" s="296">
        <v>2022</v>
      </c>
      <c r="H6" s="296">
        <v>2023</v>
      </c>
      <c r="I6" s="100"/>
      <c r="J6" s="99"/>
      <c r="K6" s="28"/>
      <c r="L6" s="279"/>
    </row>
    <row r="7" spans="1:12" s="25" customFormat="1" ht="30" customHeight="1" thickBot="1">
      <c r="A7" s="201"/>
      <c r="C7" s="291"/>
      <c r="D7" s="297" t="s">
        <v>327</v>
      </c>
      <c r="E7" s="297" t="s">
        <v>328</v>
      </c>
      <c r="F7" s="298" t="s">
        <v>329</v>
      </c>
      <c r="G7" s="298" t="s">
        <v>327</v>
      </c>
      <c r="H7" s="298" t="s">
        <v>327</v>
      </c>
      <c r="I7" s="100"/>
      <c r="J7" s="99"/>
      <c r="K7" s="28"/>
      <c r="L7" s="279"/>
    </row>
    <row r="8" spans="1:12" s="25" customFormat="1" ht="30" customHeight="1" thickBot="1">
      <c r="A8" s="201"/>
      <c r="C8" s="291"/>
      <c r="D8" s="297" t="s">
        <v>330</v>
      </c>
      <c r="E8" s="297" t="s">
        <v>331</v>
      </c>
      <c r="F8" s="298" t="s">
        <v>332</v>
      </c>
      <c r="G8" s="298" t="s">
        <v>328</v>
      </c>
      <c r="H8" s="298" t="s">
        <v>359</v>
      </c>
      <c r="I8" s="100"/>
      <c r="J8" s="99"/>
      <c r="K8" s="28"/>
      <c r="L8" s="279"/>
    </row>
    <row r="9" spans="1:12" s="25" customFormat="1" ht="30" customHeight="1" thickBot="1">
      <c r="A9" s="201"/>
      <c r="C9" s="291"/>
      <c r="D9" s="297" t="s">
        <v>333</v>
      </c>
      <c r="E9" s="297" t="s">
        <v>334</v>
      </c>
      <c r="F9" s="298" t="s">
        <v>335</v>
      </c>
      <c r="G9" s="298" t="s">
        <v>336</v>
      </c>
      <c r="H9" s="298" t="s">
        <v>335</v>
      </c>
      <c r="I9" s="100"/>
      <c r="J9" s="99"/>
      <c r="K9" s="28"/>
      <c r="L9" s="279"/>
    </row>
    <row r="10" spans="1:12" s="25" customFormat="1" ht="30" customHeight="1" thickBot="1">
      <c r="A10" s="201"/>
      <c r="C10" s="291"/>
      <c r="D10" s="297" t="s">
        <v>337</v>
      </c>
      <c r="E10" s="297" t="s">
        <v>338</v>
      </c>
      <c r="F10" s="298" t="s">
        <v>339</v>
      </c>
      <c r="G10" s="298" t="s">
        <v>337</v>
      </c>
      <c r="H10" s="298" t="s">
        <v>360</v>
      </c>
      <c r="I10" s="100"/>
      <c r="J10" s="99"/>
      <c r="K10" s="28"/>
      <c r="L10" s="279"/>
    </row>
    <row r="11" spans="1:12" s="25" customFormat="1" ht="30" customHeight="1" thickBot="1">
      <c r="A11" s="201"/>
      <c r="C11" s="291"/>
      <c r="D11" s="297" t="s">
        <v>340</v>
      </c>
      <c r="E11" s="297" t="s">
        <v>341</v>
      </c>
      <c r="F11" s="298"/>
      <c r="G11" s="298" t="s">
        <v>342</v>
      </c>
      <c r="H11" s="298" t="s">
        <v>339</v>
      </c>
      <c r="I11" s="100"/>
      <c r="J11" s="99"/>
      <c r="K11" s="28"/>
      <c r="L11" s="279"/>
    </row>
    <row r="12" spans="1:12" s="25" customFormat="1" ht="30" customHeight="1" thickBot="1">
      <c r="A12" s="201"/>
      <c r="C12" s="291"/>
      <c r="D12" s="297" t="s">
        <v>343</v>
      </c>
      <c r="E12" s="297" t="s">
        <v>342</v>
      </c>
      <c r="F12" s="298"/>
      <c r="G12" s="298" t="s">
        <v>339</v>
      </c>
      <c r="H12" s="298"/>
      <c r="I12" s="100"/>
      <c r="J12" s="99"/>
      <c r="K12" s="28"/>
      <c r="L12" s="279"/>
    </row>
    <row r="13" spans="1:12" s="25" customFormat="1" ht="30" customHeight="1" thickBot="1">
      <c r="A13" s="201"/>
      <c r="C13" s="291"/>
      <c r="D13" s="297" t="s">
        <v>344</v>
      </c>
      <c r="E13" s="297" t="s">
        <v>340</v>
      </c>
      <c r="F13" s="298"/>
      <c r="G13" s="298"/>
      <c r="H13" s="298"/>
      <c r="I13" s="100"/>
      <c r="J13" s="99"/>
      <c r="K13" s="28"/>
      <c r="L13" s="279"/>
    </row>
    <row r="14" spans="1:12" s="25" customFormat="1" ht="30" customHeight="1" thickBot="1">
      <c r="A14" s="201"/>
      <c r="C14" s="291"/>
      <c r="D14" s="297" t="s">
        <v>339</v>
      </c>
      <c r="E14" s="297"/>
      <c r="F14" s="298"/>
      <c r="G14" s="298"/>
      <c r="H14" s="298"/>
      <c r="I14" s="100"/>
      <c r="J14" s="99"/>
      <c r="K14" s="28"/>
      <c r="L14" s="279"/>
    </row>
    <row r="15" spans="1:12" s="25" customFormat="1" ht="25.5" customHeight="1" thickBot="1">
      <c r="A15" s="99"/>
      <c r="B15" s="21"/>
      <c r="C15" s="21"/>
      <c r="D15" s="24"/>
      <c r="E15" s="21"/>
      <c r="F15" s="21"/>
      <c r="G15" s="21"/>
      <c r="H15" s="21"/>
      <c r="I15" s="100"/>
      <c r="J15" s="105"/>
      <c r="K15" s="28"/>
      <c r="L15" s="278" t="b">
        <v>0</v>
      </c>
    </row>
    <row r="16" spans="1:12" s="25" customFormat="1" ht="17.25" thickTop="1">
      <c r="A16" s="293"/>
      <c r="B16" s="300"/>
      <c r="C16" s="300"/>
      <c r="D16" s="301"/>
      <c r="E16" s="300"/>
      <c r="F16" s="300"/>
      <c r="G16" s="300"/>
      <c r="H16" s="300"/>
      <c r="I16" s="292"/>
      <c r="J16" s="302"/>
      <c r="K16" s="294"/>
      <c r="L16" s="303"/>
    </row>
    <row r="17" spans="1:12" s="25" customFormat="1" ht="54" customHeight="1">
      <c r="A17" s="201">
        <v>14</v>
      </c>
      <c r="B17" s="346" t="s">
        <v>361</v>
      </c>
      <c r="C17" s="346"/>
      <c r="D17" s="346"/>
      <c r="E17" s="346"/>
      <c r="F17" s="346"/>
      <c r="G17" s="346"/>
      <c r="H17" s="346"/>
      <c r="I17" s="100"/>
      <c r="J17" s="99" t="s">
        <v>78</v>
      </c>
      <c r="K17" s="28"/>
      <c r="L17" s="244">
        <f>SUM(L20:L22)</f>
        <v>0</v>
      </c>
    </row>
    <row r="18" spans="1:12" s="25" customFormat="1" ht="21.75" customHeight="1">
      <c r="A18" s="99"/>
      <c r="B18" s="21"/>
      <c r="C18" s="21"/>
      <c r="D18" s="24"/>
      <c r="E18" s="21"/>
      <c r="F18" s="21"/>
      <c r="G18" s="21"/>
      <c r="H18" s="21"/>
      <c r="I18" s="100"/>
      <c r="J18" s="105"/>
      <c r="K18" s="28"/>
      <c r="L18" s="106"/>
    </row>
    <row r="19" spans="1:12" s="25" customFormat="1" ht="57" customHeight="1">
      <c r="A19" s="99"/>
      <c r="B19" s="21"/>
      <c r="C19" s="21"/>
      <c r="D19" s="252" t="s">
        <v>241</v>
      </c>
      <c r="E19" s="253" t="s">
        <v>225</v>
      </c>
      <c r="F19" s="253" t="s">
        <v>226</v>
      </c>
      <c r="G19" s="253" t="s">
        <v>227</v>
      </c>
      <c r="H19" s="23"/>
      <c r="I19" s="100"/>
      <c r="J19" s="105"/>
      <c r="K19" s="28"/>
      <c r="L19" s="106"/>
    </row>
    <row r="20" spans="1:12" s="25" customFormat="1" ht="27.75" customHeight="1">
      <c r="A20" s="99"/>
      <c r="B20" s="21"/>
      <c r="C20" s="21"/>
      <c r="D20" s="268" t="s">
        <v>229</v>
      </c>
      <c r="E20" s="269" t="s">
        <v>230</v>
      </c>
      <c r="F20" s="270" t="s">
        <v>230</v>
      </c>
      <c r="G20" s="270" t="s">
        <v>231</v>
      </c>
      <c r="H20" s="23"/>
      <c r="I20" s="100"/>
      <c r="J20" s="285">
        <v>5</v>
      </c>
      <c r="K20" s="273"/>
      <c r="L20" s="278">
        <f>IF(J20&gt;0, 2-(0.5*(J20-1)),0)</f>
        <v>0</v>
      </c>
    </row>
    <row r="21" spans="1:12" s="25" customFormat="1" ht="24.75" customHeight="1">
      <c r="A21" s="99"/>
      <c r="B21" s="21"/>
      <c r="C21" s="21"/>
      <c r="D21" s="268" t="s">
        <v>232</v>
      </c>
      <c r="E21" s="270" t="s">
        <v>233</v>
      </c>
      <c r="F21" s="270" t="s">
        <v>233</v>
      </c>
      <c r="G21" s="270" t="s">
        <v>234</v>
      </c>
      <c r="H21" s="23"/>
      <c r="I21" s="100"/>
      <c r="J21" s="285">
        <v>5</v>
      </c>
      <c r="K21" s="273"/>
      <c r="L21" s="278">
        <f>IF(J21&gt;0, 2-(0.5*(J21-1)),0)</f>
        <v>0</v>
      </c>
    </row>
    <row r="22" spans="1:12" s="25" customFormat="1" ht="24" customHeight="1">
      <c r="A22" s="99"/>
      <c r="B22" s="21"/>
      <c r="C22" s="21"/>
      <c r="D22" s="268" t="s">
        <v>235</v>
      </c>
      <c r="E22" s="270" t="s">
        <v>236</v>
      </c>
      <c r="F22" s="270" t="s">
        <v>236</v>
      </c>
      <c r="G22" s="270" t="s">
        <v>230</v>
      </c>
      <c r="H22" s="23"/>
      <c r="I22" s="100"/>
      <c r="J22" s="285">
        <v>5</v>
      </c>
      <c r="K22" s="273"/>
      <c r="L22" s="278">
        <f>IF(J22&gt;0, 4-(1*(J22-1)),0)</f>
        <v>0</v>
      </c>
    </row>
    <row r="23" spans="1:12" s="25" customFormat="1" ht="26.25" customHeight="1">
      <c r="A23" s="99"/>
      <c r="B23" s="21"/>
      <c r="C23" s="21"/>
      <c r="D23" s="271" t="s">
        <v>237</v>
      </c>
      <c r="E23" s="270" t="s">
        <v>238</v>
      </c>
      <c r="F23" s="270" t="s">
        <v>238</v>
      </c>
      <c r="G23" s="270" t="s">
        <v>236</v>
      </c>
      <c r="H23" s="23"/>
      <c r="I23" s="100"/>
      <c r="J23" s="286"/>
      <c r="K23" s="28"/>
      <c r="L23" s="279"/>
    </row>
    <row r="24" spans="1:12" s="25" customFormat="1" ht="25.5" customHeight="1">
      <c r="A24" s="99"/>
      <c r="B24" s="21"/>
      <c r="C24" s="21"/>
      <c r="D24" s="268" t="s">
        <v>239</v>
      </c>
      <c r="E24" s="272" t="s">
        <v>240</v>
      </c>
      <c r="F24" s="270" t="s">
        <v>240</v>
      </c>
      <c r="G24" s="270" t="s">
        <v>240</v>
      </c>
      <c r="H24" s="23"/>
      <c r="I24" s="100"/>
      <c r="J24" s="286"/>
      <c r="K24" s="28"/>
      <c r="L24" s="279"/>
    </row>
    <row r="25" spans="1:12" s="25" customFormat="1" ht="24.75" customHeight="1">
      <c r="A25" s="99"/>
      <c r="B25" s="21"/>
      <c r="C25" s="21"/>
      <c r="D25" s="345"/>
      <c r="E25" s="345"/>
      <c r="F25" s="345"/>
      <c r="G25" s="345"/>
      <c r="H25" s="345"/>
      <c r="I25" s="102"/>
      <c r="J25" s="105"/>
      <c r="K25" s="28"/>
      <c r="L25" s="106"/>
    </row>
    <row r="26" spans="1:12" s="25" customFormat="1" ht="0.75" customHeight="1">
      <c r="A26" s="99"/>
      <c r="B26" s="21"/>
      <c r="C26" s="21"/>
      <c r="D26" s="345"/>
      <c r="E26" s="345"/>
      <c r="F26" s="345"/>
      <c r="G26" s="345"/>
      <c r="H26" s="345"/>
      <c r="I26" s="102"/>
      <c r="J26" s="105"/>
      <c r="K26" s="28"/>
      <c r="L26" s="106"/>
    </row>
    <row r="27" spans="1:12" s="25" customFormat="1" ht="83.25" customHeight="1">
      <c r="A27" s="99"/>
      <c r="B27" s="21"/>
      <c r="C27" s="21"/>
      <c r="D27" s="254" t="s">
        <v>362</v>
      </c>
      <c r="E27" s="253" t="s">
        <v>228</v>
      </c>
      <c r="F27" s="253" t="s">
        <v>226</v>
      </c>
      <c r="G27" s="253" t="s">
        <v>227</v>
      </c>
      <c r="H27" s="21"/>
      <c r="I27" s="100"/>
      <c r="J27" s="105"/>
      <c r="K27" s="28"/>
      <c r="L27" s="106"/>
    </row>
    <row r="28" spans="1:12" s="25" customFormat="1" ht="61.5" customHeight="1">
      <c r="A28" s="99"/>
      <c r="B28" s="21"/>
      <c r="C28" s="21"/>
      <c r="D28" s="256" t="s">
        <v>363</v>
      </c>
      <c r="E28" s="255">
        <v>23.51</v>
      </c>
      <c r="F28" s="255">
        <v>235.95</v>
      </c>
      <c r="G28" s="255">
        <v>116</v>
      </c>
      <c r="H28" s="189"/>
      <c r="I28" s="102"/>
      <c r="J28" s="105"/>
      <c r="K28" s="28"/>
      <c r="L28" s="106"/>
    </row>
    <row r="29" spans="1:12" s="25" customFormat="1" ht="17.25" customHeight="1">
      <c r="A29" s="99"/>
      <c r="B29" s="21"/>
      <c r="C29" s="21"/>
      <c r="D29" s="346"/>
      <c r="E29" s="346"/>
      <c r="F29" s="346"/>
      <c r="G29" s="346"/>
      <c r="H29" s="346"/>
      <c r="I29" s="101"/>
      <c r="J29" s="105"/>
      <c r="K29" s="28"/>
      <c r="L29" s="106"/>
    </row>
    <row r="30" spans="1:12" ht="9" customHeight="1">
      <c r="A30" s="98"/>
      <c r="B30" s="4"/>
      <c r="C30" s="4"/>
      <c r="D30" s="40"/>
      <c r="E30" s="40"/>
      <c r="F30" s="185"/>
      <c r="G30" s="185"/>
      <c r="H30" s="40"/>
      <c r="I30" s="81"/>
      <c r="J30" s="58"/>
      <c r="K30" s="20"/>
      <c r="L30" s="104"/>
    </row>
    <row r="31" spans="1:12" ht="39.75" customHeight="1" thickBot="1">
      <c r="A31" s="103"/>
      <c r="B31" s="344" t="s">
        <v>300</v>
      </c>
      <c r="C31" s="344"/>
      <c r="D31" s="344"/>
      <c r="E31" s="344"/>
      <c r="F31" s="344"/>
      <c r="G31" s="344"/>
      <c r="H31" s="344"/>
      <c r="I31" s="55"/>
      <c r="J31" s="71"/>
      <c r="K31" s="107"/>
      <c r="L31" s="108"/>
    </row>
    <row r="32" spans="1:12" ht="17.25" thickTop="1"/>
  </sheetData>
  <sheetProtection algorithmName="SHA-512" hashValue="xMc8YVo8qMW70uFSvd7FzSySPFOFICyVRIuCbqR+6m1w1fv2doq126sEM2JKyTSabIKaH2GU9eEntZ6AXMoUwg==" saltValue="wNjhQ1dME7Rw2qInGXLGTw==" spinCount="100000" sheet="1" objects="1" scenarios="1" selectLockedCells="1" selectUnlockedCells="1"/>
  <mergeCells count="7">
    <mergeCell ref="B4:H4"/>
    <mergeCell ref="A2:I2"/>
    <mergeCell ref="B31:H31"/>
    <mergeCell ref="D26:H26"/>
    <mergeCell ref="D29:H29"/>
    <mergeCell ref="D25:H25"/>
    <mergeCell ref="B17:H17"/>
  </mergeCells>
  <printOptions horizontalCentered="1"/>
  <pageMargins left="0.45" right="0.45" top="0.25" bottom="1" header="0" footer="0.5"/>
  <pageSetup scale="89" orientation="portrait" r:id="rId1"/>
  <headerFooter scaleWithDoc="0">
    <oddFooter>&amp;CExhibit A - Page 8</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8193" r:id="rId4" name="Check Box 1">
              <controlPr defaultSize="0" autoFill="0" autoLine="0" autoPict="0" altText="">
                <anchor moveWithCells="1">
                  <from>
                    <xdr:col>3</xdr:col>
                    <xdr:colOff>1285875</xdr:colOff>
                    <xdr:row>14</xdr:row>
                    <xdr:rowOff>57150</xdr:rowOff>
                  </from>
                  <to>
                    <xdr:col>5</xdr:col>
                    <xdr:colOff>628650</xdr:colOff>
                    <xdr:row>14</xdr:row>
                    <xdr:rowOff>276225</xdr:rowOff>
                  </to>
                </anchor>
              </controlPr>
            </control>
          </mc:Choice>
        </mc:AlternateContent>
        <mc:AlternateContent xmlns:mc="http://schemas.openxmlformats.org/markup-compatibility/2006">
          <mc:Choice Requires="x14">
            <control shapeId="8234" r:id="rId5" name="Group Box 42">
              <controlPr defaultSize="0" print="0" autoFill="0" autoPict="0" altText="">
                <anchor moveWithCells="1">
                  <from>
                    <xdr:col>4</xdr:col>
                    <xdr:colOff>0</xdr:colOff>
                    <xdr:row>18</xdr:row>
                    <xdr:rowOff>9525</xdr:rowOff>
                  </from>
                  <to>
                    <xdr:col>5</xdr:col>
                    <xdr:colOff>0</xdr:colOff>
                    <xdr:row>23</xdr:row>
                    <xdr:rowOff>314325</xdr:rowOff>
                  </to>
                </anchor>
              </controlPr>
            </control>
          </mc:Choice>
        </mc:AlternateContent>
        <mc:AlternateContent xmlns:mc="http://schemas.openxmlformats.org/markup-compatibility/2006">
          <mc:Choice Requires="x14">
            <control shapeId="8235" r:id="rId6" name="Option Button 43">
              <controlPr defaultSize="0" autoFill="0" autoLine="0" autoPict="0">
                <anchor moveWithCells="1">
                  <from>
                    <xdr:col>4</xdr:col>
                    <xdr:colOff>95250</xdr:colOff>
                    <xdr:row>19</xdr:row>
                    <xdr:rowOff>142875</xdr:rowOff>
                  </from>
                  <to>
                    <xdr:col>4</xdr:col>
                    <xdr:colOff>685800</xdr:colOff>
                    <xdr:row>19</xdr:row>
                    <xdr:rowOff>295275</xdr:rowOff>
                  </to>
                </anchor>
              </controlPr>
            </control>
          </mc:Choice>
        </mc:AlternateContent>
        <mc:AlternateContent xmlns:mc="http://schemas.openxmlformats.org/markup-compatibility/2006">
          <mc:Choice Requires="x14">
            <control shapeId="8236" r:id="rId7" name="Option Button 44">
              <controlPr defaultSize="0" autoFill="0" autoLine="0" autoPict="0">
                <anchor moveWithCells="1">
                  <from>
                    <xdr:col>4</xdr:col>
                    <xdr:colOff>95250</xdr:colOff>
                    <xdr:row>20</xdr:row>
                    <xdr:rowOff>142875</xdr:rowOff>
                  </from>
                  <to>
                    <xdr:col>4</xdr:col>
                    <xdr:colOff>685800</xdr:colOff>
                    <xdr:row>20</xdr:row>
                    <xdr:rowOff>295275</xdr:rowOff>
                  </to>
                </anchor>
              </controlPr>
            </control>
          </mc:Choice>
        </mc:AlternateContent>
        <mc:AlternateContent xmlns:mc="http://schemas.openxmlformats.org/markup-compatibility/2006">
          <mc:Choice Requires="x14">
            <control shapeId="8237" r:id="rId8" name="Option Button 45">
              <controlPr defaultSize="0" autoFill="0" autoLine="0" autoPict="0">
                <anchor moveWithCells="1">
                  <from>
                    <xdr:col>4</xdr:col>
                    <xdr:colOff>85725</xdr:colOff>
                    <xdr:row>21</xdr:row>
                    <xdr:rowOff>133350</xdr:rowOff>
                  </from>
                  <to>
                    <xdr:col>4</xdr:col>
                    <xdr:colOff>676275</xdr:colOff>
                    <xdr:row>21</xdr:row>
                    <xdr:rowOff>285750</xdr:rowOff>
                  </to>
                </anchor>
              </controlPr>
            </control>
          </mc:Choice>
        </mc:AlternateContent>
        <mc:AlternateContent xmlns:mc="http://schemas.openxmlformats.org/markup-compatibility/2006">
          <mc:Choice Requires="x14">
            <control shapeId="8238" r:id="rId9" name="Option Button 46">
              <controlPr defaultSize="0" autoFill="0" autoLine="0" autoPict="0">
                <anchor moveWithCells="1">
                  <from>
                    <xdr:col>4</xdr:col>
                    <xdr:colOff>95250</xdr:colOff>
                    <xdr:row>22</xdr:row>
                    <xdr:rowOff>142875</xdr:rowOff>
                  </from>
                  <to>
                    <xdr:col>4</xdr:col>
                    <xdr:colOff>685800</xdr:colOff>
                    <xdr:row>22</xdr:row>
                    <xdr:rowOff>295275</xdr:rowOff>
                  </to>
                </anchor>
              </controlPr>
            </control>
          </mc:Choice>
        </mc:AlternateContent>
        <mc:AlternateContent xmlns:mc="http://schemas.openxmlformats.org/markup-compatibility/2006">
          <mc:Choice Requires="x14">
            <control shapeId="8239" r:id="rId10" name="Option Button 47">
              <controlPr defaultSize="0" autoFill="0" autoLine="0" autoPict="0">
                <anchor moveWithCells="1">
                  <from>
                    <xdr:col>4</xdr:col>
                    <xdr:colOff>95250</xdr:colOff>
                    <xdr:row>23</xdr:row>
                    <xdr:rowOff>142875</xdr:rowOff>
                  </from>
                  <to>
                    <xdr:col>4</xdr:col>
                    <xdr:colOff>685800</xdr:colOff>
                    <xdr:row>23</xdr:row>
                    <xdr:rowOff>295275</xdr:rowOff>
                  </to>
                </anchor>
              </controlPr>
            </control>
          </mc:Choice>
        </mc:AlternateContent>
        <mc:AlternateContent xmlns:mc="http://schemas.openxmlformats.org/markup-compatibility/2006">
          <mc:Choice Requires="x14">
            <control shapeId="8240" r:id="rId11" name="Group Box 48">
              <controlPr defaultSize="0" print="0" autoFill="0" autoPict="0">
                <anchor moveWithCells="1">
                  <from>
                    <xdr:col>5</xdr:col>
                    <xdr:colOff>9525</xdr:colOff>
                    <xdr:row>18</xdr:row>
                    <xdr:rowOff>0</xdr:rowOff>
                  </from>
                  <to>
                    <xdr:col>6</xdr:col>
                    <xdr:colOff>0</xdr:colOff>
                    <xdr:row>24</xdr:row>
                    <xdr:rowOff>0</xdr:rowOff>
                  </to>
                </anchor>
              </controlPr>
            </control>
          </mc:Choice>
        </mc:AlternateContent>
        <mc:AlternateContent xmlns:mc="http://schemas.openxmlformats.org/markup-compatibility/2006">
          <mc:Choice Requires="x14">
            <control shapeId="8241" r:id="rId12" name="Option Button 49">
              <controlPr defaultSize="0" autoFill="0" autoLine="0" autoPict="0">
                <anchor moveWithCells="1">
                  <from>
                    <xdr:col>5</xdr:col>
                    <xdr:colOff>142875</xdr:colOff>
                    <xdr:row>19</xdr:row>
                    <xdr:rowOff>133350</xdr:rowOff>
                  </from>
                  <to>
                    <xdr:col>5</xdr:col>
                    <xdr:colOff>847725</xdr:colOff>
                    <xdr:row>20</xdr:row>
                    <xdr:rowOff>0</xdr:rowOff>
                  </to>
                </anchor>
              </controlPr>
            </control>
          </mc:Choice>
        </mc:AlternateContent>
        <mc:AlternateContent xmlns:mc="http://schemas.openxmlformats.org/markup-compatibility/2006">
          <mc:Choice Requires="x14">
            <control shapeId="8242" r:id="rId13" name="Option Button 50">
              <controlPr defaultSize="0" autoFill="0" autoLine="0" autoPict="0">
                <anchor moveWithCells="1">
                  <from>
                    <xdr:col>5</xdr:col>
                    <xdr:colOff>142875</xdr:colOff>
                    <xdr:row>20</xdr:row>
                    <xdr:rowOff>123825</xdr:rowOff>
                  </from>
                  <to>
                    <xdr:col>5</xdr:col>
                    <xdr:colOff>847725</xdr:colOff>
                    <xdr:row>21</xdr:row>
                    <xdr:rowOff>28575</xdr:rowOff>
                  </to>
                </anchor>
              </controlPr>
            </control>
          </mc:Choice>
        </mc:AlternateContent>
        <mc:AlternateContent xmlns:mc="http://schemas.openxmlformats.org/markup-compatibility/2006">
          <mc:Choice Requires="x14">
            <control shapeId="8243" r:id="rId14" name="Option Button 51">
              <controlPr defaultSize="0" autoFill="0" autoLine="0" autoPict="0">
                <anchor moveWithCells="1">
                  <from>
                    <xdr:col>5</xdr:col>
                    <xdr:colOff>142875</xdr:colOff>
                    <xdr:row>21</xdr:row>
                    <xdr:rowOff>104775</xdr:rowOff>
                  </from>
                  <to>
                    <xdr:col>5</xdr:col>
                    <xdr:colOff>847725</xdr:colOff>
                    <xdr:row>22</xdr:row>
                    <xdr:rowOff>19050</xdr:rowOff>
                  </to>
                </anchor>
              </controlPr>
            </control>
          </mc:Choice>
        </mc:AlternateContent>
        <mc:AlternateContent xmlns:mc="http://schemas.openxmlformats.org/markup-compatibility/2006">
          <mc:Choice Requires="x14">
            <control shapeId="8244" r:id="rId15" name="Option Button 52">
              <controlPr defaultSize="0" autoFill="0" autoLine="0" autoPict="0">
                <anchor moveWithCells="1">
                  <from>
                    <xdr:col>5</xdr:col>
                    <xdr:colOff>142875</xdr:colOff>
                    <xdr:row>22</xdr:row>
                    <xdr:rowOff>104775</xdr:rowOff>
                  </from>
                  <to>
                    <xdr:col>5</xdr:col>
                    <xdr:colOff>847725</xdr:colOff>
                    <xdr:row>23</xdr:row>
                    <xdr:rowOff>0</xdr:rowOff>
                  </to>
                </anchor>
              </controlPr>
            </control>
          </mc:Choice>
        </mc:AlternateContent>
        <mc:AlternateContent xmlns:mc="http://schemas.openxmlformats.org/markup-compatibility/2006">
          <mc:Choice Requires="x14">
            <control shapeId="8246" r:id="rId16" name="Option Button 54">
              <controlPr defaultSize="0" autoFill="0" autoLine="0" autoPict="0">
                <anchor moveWithCells="1">
                  <from>
                    <xdr:col>5</xdr:col>
                    <xdr:colOff>142875</xdr:colOff>
                    <xdr:row>23</xdr:row>
                    <xdr:rowOff>104775</xdr:rowOff>
                  </from>
                  <to>
                    <xdr:col>5</xdr:col>
                    <xdr:colOff>847725</xdr:colOff>
                    <xdr:row>24</xdr:row>
                    <xdr:rowOff>0</xdr:rowOff>
                  </to>
                </anchor>
              </controlPr>
            </control>
          </mc:Choice>
        </mc:AlternateContent>
        <mc:AlternateContent xmlns:mc="http://schemas.openxmlformats.org/markup-compatibility/2006">
          <mc:Choice Requires="x14">
            <control shapeId="8247" r:id="rId17" name="Group Box 55">
              <controlPr defaultSize="0" print="0" autoFill="0" autoPict="0">
                <anchor moveWithCells="1">
                  <from>
                    <xdr:col>6</xdr:col>
                    <xdr:colOff>9525</xdr:colOff>
                    <xdr:row>17</xdr:row>
                    <xdr:rowOff>276225</xdr:rowOff>
                  </from>
                  <to>
                    <xdr:col>7</xdr:col>
                    <xdr:colOff>9525</xdr:colOff>
                    <xdr:row>24</xdr:row>
                    <xdr:rowOff>0</xdr:rowOff>
                  </to>
                </anchor>
              </controlPr>
            </control>
          </mc:Choice>
        </mc:AlternateContent>
        <mc:AlternateContent xmlns:mc="http://schemas.openxmlformats.org/markup-compatibility/2006">
          <mc:Choice Requires="x14">
            <control shapeId="8248" r:id="rId18" name="Option Button 56">
              <controlPr defaultSize="0" autoFill="0" autoLine="0" autoPict="0">
                <anchor moveWithCells="1">
                  <from>
                    <xdr:col>6</xdr:col>
                    <xdr:colOff>190500</xdr:colOff>
                    <xdr:row>19</xdr:row>
                    <xdr:rowOff>133350</xdr:rowOff>
                  </from>
                  <to>
                    <xdr:col>6</xdr:col>
                    <xdr:colOff>933450</xdr:colOff>
                    <xdr:row>20</xdr:row>
                    <xdr:rowOff>0</xdr:rowOff>
                  </to>
                </anchor>
              </controlPr>
            </control>
          </mc:Choice>
        </mc:AlternateContent>
        <mc:AlternateContent xmlns:mc="http://schemas.openxmlformats.org/markup-compatibility/2006">
          <mc:Choice Requires="x14">
            <control shapeId="8249" r:id="rId19" name="Option Button 57">
              <controlPr defaultSize="0" autoFill="0" autoLine="0" autoPict="0">
                <anchor moveWithCells="1">
                  <from>
                    <xdr:col>6</xdr:col>
                    <xdr:colOff>190500</xdr:colOff>
                    <xdr:row>20</xdr:row>
                    <xdr:rowOff>104775</xdr:rowOff>
                  </from>
                  <to>
                    <xdr:col>6</xdr:col>
                    <xdr:colOff>933450</xdr:colOff>
                    <xdr:row>21</xdr:row>
                    <xdr:rowOff>9525</xdr:rowOff>
                  </to>
                </anchor>
              </controlPr>
            </control>
          </mc:Choice>
        </mc:AlternateContent>
        <mc:AlternateContent xmlns:mc="http://schemas.openxmlformats.org/markup-compatibility/2006">
          <mc:Choice Requires="x14">
            <control shapeId="8250" r:id="rId20" name="Option Button 58">
              <controlPr defaultSize="0" autoFill="0" autoLine="0" autoPict="0">
                <anchor moveWithCells="1">
                  <from>
                    <xdr:col>6</xdr:col>
                    <xdr:colOff>190500</xdr:colOff>
                    <xdr:row>21</xdr:row>
                    <xdr:rowOff>104775</xdr:rowOff>
                  </from>
                  <to>
                    <xdr:col>6</xdr:col>
                    <xdr:colOff>933450</xdr:colOff>
                    <xdr:row>22</xdr:row>
                    <xdr:rowOff>19050</xdr:rowOff>
                  </to>
                </anchor>
              </controlPr>
            </control>
          </mc:Choice>
        </mc:AlternateContent>
        <mc:AlternateContent xmlns:mc="http://schemas.openxmlformats.org/markup-compatibility/2006">
          <mc:Choice Requires="x14">
            <control shapeId="8251" r:id="rId21" name="Option Button 59">
              <controlPr defaultSize="0" autoFill="0" autoLine="0" autoPict="0">
                <anchor moveWithCells="1">
                  <from>
                    <xdr:col>6</xdr:col>
                    <xdr:colOff>190500</xdr:colOff>
                    <xdr:row>22</xdr:row>
                    <xdr:rowOff>114300</xdr:rowOff>
                  </from>
                  <to>
                    <xdr:col>6</xdr:col>
                    <xdr:colOff>933450</xdr:colOff>
                    <xdr:row>23</xdr:row>
                    <xdr:rowOff>0</xdr:rowOff>
                  </to>
                </anchor>
              </controlPr>
            </control>
          </mc:Choice>
        </mc:AlternateContent>
        <mc:AlternateContent xmlns:mc="http://schemas.openxmlformats.org/markup-compatibility/2006">
          <mc:Choice Requires="x14">
            <control shapeId="8252" r:id="rId22" name="Option Button 60">
              <controlPr defaultSize="0" autoFill="0" autoLine="0" autoPict="0">
                <anchor moveWithCells="1">
                  <from>
                    <xdr:col>6</xdr:col>
                    <xdr:colOff>190500</xdr:colOff>
                    <xdr:row>23</xdr:row>
                    <xdr:rowOff>104775</xdr:rowOff>
                  </from>
                  <to>
                    <xdr:col>6</xdr:col>
                    <xdr:colOff>933450</xdr:colOff>
                    <xdr:row>24</xdr:row>
                    <xdr:rowOff>0</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0"/>
  <dimension ref="A1:K21"/>
  <sheetViews>
    <sheetView showGridLines="0" workbookViewId="0">
      <selection activeCell="O10" sqref="O10"/>
    </sheetView>
  </sheetViews>
  <sheetFormatPr defaultColWidth="9.140625" defaultRowHeight="12.75"/>
  <cols>
    <col min="1" max="1" width="4.28515625" style="159" customWidth="1"/>
    <col min="2" max="2" width="5.7109375" style="158" customWidth="1"/>
    <col min="3" max="5" width="11" style="158" customWidth="1"/>
    <col min="6" max="6" width="12.28515625" style="158" customWidth="1"/>
    <col min="7" max="7" width="9.140625" style="158" customWidth="1"/>
    <col min="8" max="8" width="4.28515625" style="158" customWidth="1"/>
    <col min="9" max="9" width="8.140625" style="158" customWidth="1"/>
    <col min="10" max="10" width="2.85546875" style="158" customWidth="1"/>
    <col min="11" max="11" width="8.42578125" style="159" customWidth="1"/>
    <col min="12" max="16384" width="9.140625" style="158"/>
  </cols>
  <sheetData>
    <row r="1" spans="1:11" ht="11.25" customHeight="1"/>
    <row r="2" spans="1:11" ht="30.75" customHeight="1" thickBot="1">
      <c r="A2" s="327" t="s">
        <v>201</v>
      </c>
      <c r="B2" s="327"/>
      <c r="C2" s="327"/>
      <c r="D2" s="327"/>
      <c r="E2" s="327"/>
      <c r="F2" s="327"/>
      <c r="G2" s="327"/>
      <c r="H2" s="327"/>
      <c r="I2" s="17" t="s">
        <v>0</v>
      </c>
      <c r="J2" s="29"/>
      <c r="K2" s="17" t="s">
        <v>1</v>
      </c>
    </row>
    <row r="3" spans="1:11" ht="7.5" customHeight="1" thickTop="1">
      <c r="A3" s="87"/>
      <c r="B3" s="77"/>
      <c r="C3" s="77"/>
      <c r="D3" s="77"/>
      <c r="E3" s="77"/>
      <c r="F3" s="77"/>
      <c r="G3" s="77"/>
      <c r="H3" s="78"/>
      <c r="I3" s="85"/>
      <c r="J3" s="77"/>
      <c r="K3" s="86"/>
    </row>
    <row r="4" spans="1:11" ht="15.75" customHeight="1">
      <c r="A4" s="64" t="s">
        <v>346</v>
      </c>
      <c r="B4" s="318" t="s">
        <v>85</v>
      </c>
      <c r="C4" s="318"/>
      <c r="D4" s="318"/>
      <c r="E4" s="318"/>
      <c r="F4" s="318"/>
      <c r="G4" s="318"/>
      <c r="H4" s="186"/>
      <c r="I4" s="68"/>
      <c r="J4" s="29"/>
      <c r="K4" s="70"/>
    </row>
    <row r="5" spans="1:11" ht="7.9" customHeight="1">
      <c r="A5" s="88"/>
      <c r="B5" s="29"/>
      <c r="C5" s="29"/>
      <c r="D5" s="29"/>
      <c r="E5" s="29"/>
      <c r="F5" s="29"/>
      <c r="G5" s="29"/>
      <c r="H5" s="79"/>
      <c r="I5" s="68"/>
      <c r="J5" s="29"/>
      <c r="K5" s="70"/>
    </row>
    <row r="6" spans="1:11" ht="35.25" customHeight="1">
      <c r="A6" s="88"/>
      <c r="B6" s="321" t="s">
        <v>294</v>
      </c>
      <c r="C6" s="321"/>
      <c r="D6" s="321"/>
      <c r="E6" s="321"/>
      <c r="F6" s="321"/>
      <c r="G6" s="321"/>
      <c r="H6" s="79"/>
      <c r="I6" s="68"/>
      <c r="J6" s="29"/>
      <c r="K6" s="70"/>
    </row>
    <row r="7" spans="1:11" ht="59.25" customHeight="1">
      <c r="A7" s="64"/>
      <c r="B7" s="321" t="s">
        <v>224</v>
      </c>
      <c r="C7" s="321"/>
      <c r="D7" s="321"/>
      <c r="E7" s="321"/>
      <c r="F7" s="321"/>
      <c r="G7" s="321"/>
      <c r="H7" s="186"/>
      <c r="I7" s="68"/>
      <c r="J7" s="29"/>
      <c r="K7" s="70"/>
    </row>
    <row r="8" spans="1:11" ht="47.25" customHeight="1">
      <c r="A8" s="64"/>
      <c r="B8" s="321" t="s">
        <v>223</v>
      </c>
      <c r="C8" s="321"/>
      <c r="D8" s="321"/>
      <c r="E8" s="321"/>
      <c r="F8" s="321"/>
      <c r="G8" s="321"/>
      <c r="H8" s="186"/>
      <c r="I8" s="68"/>
      <c r="J8" s="29"/>
      <c r="K8" s="70"/>
    </row>
    <row r="9" spans="1:11" ht="43.5" customHeight="1">
      <c r="A9" s="88"/>
      <c r="B9" s="321" t="s">
        <v>306</v>
      </c>
      <c r="C9" s="321"/>
      <c r="D9" s="321"/>
      <c r="E9" s="321"/>
      <c r="F9" s="321"/>
      <c r="G9" s="321"/>
      <c r="H9" s="79"/>
      <c r="I9" s="68"/>
      <c r="J9" s="29"/>
      <c r="K9" s="70"/>
    </row>
    <row r="10" spans="1:11" ht="56.25" customHeight="1">
      <c r="A10" s="64"/>
      <c r="B10" s="321" t="s">
        <v>222</v>
      </c>
      <c r="C10" s="321"/>
      <c r="D10" s="321"/>
      <c r="E10" s="321"/>
      <c r="F10" s="321"/>
      <c r="G10" s="321"/>
      <c r="H10" s="186"/>
      <c r="I10" s="68"/>
      <c r="J10" s="29"/>
      <c r="K10" s="70"/>
    </row>
    <row r="11" spans="1:11" ht="45.75" customHeight="1">
      <c r="A11" s="88"/>
      <c r="B11" s="200" t="s">
        <v>159</v>
      </c>
      <c r="C11" s="321" t="s">
        <v>221</v>
      </c>
      <c r="D11" s="321"/>
      <c r="E11" s="321"/>
      <c r="F11" s="321"/>
      <c r="G11" s="321"/>
      <c r="H11" s="186"/>
      <c r="I11" s="68"/>
      <c r="J11" s="29"/>
      <c r="K11" s="70"/>
    </row>
    <row r="12" spans="1:11" s="137" customFormat="1" ht="36.75" customHeight="1">
      <c r="A12" s="64"/>
      <c r="B12" s="200" t="s">
        <v>159</v>
      </c>
      <c r="C12" s="321" t="s">
        <v>220</v>
      </c>
      <c r="D12" s="321"/>
      <c r="E12" s="321"/>
      <c r="F12" s="321"/>
      <c r="G12" s="321"/>
      <c r="H12" s="52"/>
      <c r="I12" s="190"/>
      <c r="J12" s="4"/>
      <c r="K12" s="59"/>
    </row>
    <row r="13" spans="1:11" ht="44.25" customHeight="1">
      <c r="A13" s="88"/>
      <c r="B13" s="321" t="s">
        <v>219</v>
      </c>
      <c r="C13" s="321"/>
      <c r="D13" s="321"/>
      <c r="E13" s="321"/>
      <c r="F13" s="321"/>
      <c r="G13" s="321"/>
      <c r="H13" s="79"/>
      <c r="I13" s="68"/>
      <c r="J13" s="29"/>
      <c r="K13" s="70"/>
    </row>
    <row r="14" spans="1:11" ht="54.75" customHeight="1">
      <c r="A14" s="88"/>
      <c r="B14" s="321" t="s">
        <v>218</v>
      </c>
      <c r="C14" s="321"/>
      <c r="D14" s="321"/>
      <c r="E14" s="321"/>
      <c r="F14" s="321"/>
      <c r="G14" s="321"/>
      <c r="H14" s="79"/>
      <c r="I14" s="68"/>
      <c r="J14" s="29"/>
      <c r="K14" s="70"/>
    </row>
    <row r="15" spans="1:11" ht="14.25" customHeight="1" thickBot="1">
      <c r="A15" s="90"/>
      <c r="B15" s="188"/>
      <c r="C15" s="347"/>
      <c r="D15" s="347"/>
      <c r="E15" s="347"/>
      <c r="F15" s="347"/>
      <c r="G15" s="347"/>
      <c r="H15" s="191"/>
      <c r="I15" s="92"/>
      <c r="J15" s="83"/>
      <c r="K15" s="72"/>
    </row>
    <row r="16" spans="1:11" ht="9" customHeight="1" thickTop="1">
      <c r="A16" s="87"/>
      <c r="B16" s="198"/>
      <c r="C16" s="198"/>
      <c r="D16" s="198"/>
      <c r="E16" s="198"/>
      <c r="F16" s="198"/>
      <c r="G16" s="198"/>
      <c r="H16" s="199"/>
      <c r="I16" s="91"/>
      <c r="J16" s="77"/>
      <c r="K16" s="67"/>
    </row>
    <row r="17" spans="1:11" ht="79.5" customHeight="1">
      <c r="A17" s="64" t="s">
        <v>80</v>
      </c>
      <c r="B17" s="321" t="s">
        <v>79</v>
      </c>
      <c r="C17" s="321"/>
      <c r="D17" s="321"/>
      <c r="E17" s="321"/>
      <c r="F17" s="321"/>
      <c r="G17" s="321"/>
      <c r="H17" s="186"/>
      <c r="I17" s="68">
        <v>1</v>
      </c>
      <c r="J17" s="29"/>
      <c r="K17" s="243">
        <f>IF(K20=TRUE, 1, 0)</f>
        <v>0</v>
      </c>
    </row>
    <row r="18" spans="1:11" ht="1.5" customHeight="1">
      <c r="A18" s="88"/>
      <c r="B18" s="146"/>
      <c r="C18" s="22"/>
      <c r="D18" s="22"/>
      <c r="E18" s="22"/>
      <c r="F18" s="146"/>
      <c r="G18" s="146"/>
      <c r="H18" s="79"/>
      <c r="I18" s="68"/>
      <c r="J18" s="29"/>
      <c r="K18" s="70"/>
    </row>
    <row r="19" spans="1:11" ht="42" customHeight="1">
      <c r="A19" s="88"/>
      <c r="B19" s="251" t="s">
        <v>155</v>
      </c>
      <c r="C19" s="348" t="s">
        <v>162</v>
      </c>
      <c r="D19" s="348"/>
      <c r="E19" s="348"/>
      <c r="F19" s="348"/>
      <c r="G19" s="348"/>
      <c r="H19" s="186"/>
      <c r="I19" s="68"/>
      <c r="J19" s="29"/>
      <c r="K19" s="70"/>
    </row>
    <row r="20" spans="1:11" ht="20.25" customHeight="1" thickBot="1">
      <c r="A20" s="92"/>
      <c r="B20" s="83"/>
      <c r="C20" s="343"/>
      <c r="D20" s="343"/>
      <c r="E20" s="343"/>
      <c r="F20" s="343"/>
      <c r="G20" s="343"/>
      <c r="H20" s="191"/>
      <c r="I20" s="82"/>
      <c r="J20" s="83"/>
      <c r="K20" s="274" t="b">
        <v>0</v>
      </c>
    </row>
    <row r="21" spans="1:11" ht="13.5" thickTop="1"/>
  </sheetData>
  <sheetProtection algorithmName="SHA-512" hashValue="aMchqg82CkbdZ8JcNlJuWyUaSwS64/sgr6RMk3e5vdioBzoDvhEZsf+A4CykudYyvs6/mHOA0PPzifjpuEmIDg==" saltValue="47oKGDgWqs+j3LdR+qboZQ==" spinCount="100000" sheet="1" objects="1" scenarios="1" selectLockedCells="1" selectUnlockedCells="1"/>
  <mergeCells count="15">
    <mergeCell ref="A2:H2"/>
    <mergeCell ref="B7:G7"/>
    <mergeCell ref="B10:G10"/>
    <mergeCell ref="C11:G11"/>
    <mergeCell ref="B9:G9"/>
    <mergeCell ref="B8:G8"/>
    <mergeCell ref="B6:G6"/>
    <mergeCell ref="B4:G4"/>
    <mergeCell ref="C20:G20"/>
    <mergeCell ref="B17:G17"/>
    <mergeCell ref="B14:G14"/>
    <mergeCell ref="C12:G12"/>
    <mergeCell ref="B13:G13"/>
    <mergeCell ref="C15:G15"/>
    <mergeCell ref="C19:G19"/>
  </mergeCells>
  <pageMargins left="0.7" right="0.7" top="0.75" bottom="0.75" header="0.3" footer="0.3"/>
  <pageSetup orientation="portrait" r:id="rId1"/>
  <headerFooter scaleWithDoc="0" alignWithMargins="0">
    <oddFooter>&amp;CExhibit A - Page 9</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9217" r:id="rId4" name="Check Box 1">
              <controlPr defaultSize="0" autoFill="0" autoLine="0" autoPict="0" altText="">
                <anchor moveWithCells="1">
                  <from>
                    <xdr:col>2</xdr:col>
                    <xdr:colOff>638175</xdr:colOff>
                    <xdr:row>19</xdr:row>
                    <xdr:rowOff>0</xdr:rowOff>
                  </from>
                  <to>
                    <xdr:col>4</xdr:col>
                    <xdr:colOff>685800</xdr:colOff>
                    <xdr:row>19</xdr:row>
                    <xdr:rowOff>219075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17</vt:i4>
      </vt:variant>
    </vt:vector>
  </HeadingPairs>
  <TitlesOfParts>
    <vt:vector size="17" baseType="lpstr">
      <vt:lpstr>Exh A-Pg 1</vt:lpstr>
      <vt:lpstr>Exh A-Pg 2</vt:lpstr>
      <vt:lpstr>Exh A- Pg 3</vt:lpstr>
      <vt:lpstr>Exh A-Pg 4</vt:lpstr>
      <vt:lpstr>Exh A-Pg 5</vt:lpstr>
      <vt:lpstr>Exh A-Pg 6</vt:lpstr>
      <vt:lpstr>Exh A-Pg 7</vt:lpstr>
      <vt:lpstr>Exh A- Pg 8</vt:lpstr>
      <vt:lpstr>Exh A-Pg 9</vt:lpstr>
      <vt:lpstr>Exh A-Pg 10</vt:lpstr>
      <vt:lpstr>Exh A-Pg 11</vt:lpstr>
      <vt:lpstr>Exh A-Pg 12</vt:lpstr>
      <vt:lpstr>Exh A-Pg 13</vt:lpstr>
      <vt:lpstr>Exh A-Pg 14</vt:lpstr>
      <vt:lpstr>Exh A-Pg15</vt:lpstr>
      <vt:lpstr>Exh A-Pg 16</vt:lpstr>
      <vt:lpstr>Tally Sheet</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teresar</dc:creator>
  <cp:lastModifiedBy>Michael Leary</cp:lastModifiedBy>
  <cp:lastPrinted>2021-06-16T20:59:01Z</cp:lastPrinted>
  <dcterms:created xsi:type="dcterms:W3CDTF">2018-07-02T15:44:15Z</dcterms:created>
  <dcterms:modified xsi:type="dcterms:W3CDTF">2024-05-03T21:07:35Z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chemaType">
    <vt:lpwstr>Tax Credit Deal</vt:lpwstr>
  </property>
  <property fmtid="{D5CDD505-2E9C-101B-9397-08002B2CF9AE}" pid="3" name="SmartDoxTemplateName">
    <vt:lpwstr/>
  </property>
  <property fmtid="{D5CDD505-2E9C-101B-9397-08002B2CF9AE}" pid="4" name="BeforeGetVBAMethod">
    <vt:lpwstr/>
  </property>
  <property fmtid="{D5CDD505-2E9C-101B-9397-08002B2CF9AE}" pid="5" name="AfterGetVBAMethod">
    <vt:lpwstr/>
  </property>
  <property fmtid="{D5CDD505-2E9C-101B-9397-08002B2CF9AE}" pid="6" name="BeforeSendVBAMethod">
    <vt:lpwstr/>
  </property>
  <property fmtid="{D5CDD505-2E9C-101B-9397-08002B2CF9AE}" pid="7" name="AfterSendVBAMethod">
    <vt:lpwstr/>
  </property>
  <property fmtid="{D5CDD505-2E9C-101B-9397-08002B2CF9AE}" pid="8" name="SD_RESERVED_IsProtected">
    <vt:lpwstr>True</vt:lpwstr>
  </property>
  <property fmtid="{D5CDD505-2E9C-101B-9397-08002B2CF9AE}" pid="9" name="SD_RESERVED_Protection0«bdBBC4IwFMDxrzJ2D7ecWeAECw+VxINJg25iUwntUCrqp0+RkNouY+/HY/CfBwIBx9FwJ3bkOmmVn9uhiJ/syoYUOlKxm9OeqkOzf1yytBcN4xgdJYQc169GTXexDEHAMcFIgviKBMlxlpRvhX1Pihim0w+7AgUryBH1rHH8ofUfodFsfY3p5Oi00ck1vL/V13Y6UWIwQwH9T5jMkED1BmpooEtEnJRlj0ShVD2">
    <vt:lpwstr>SD_RESERVED_Protection1«bNX+pBcL/AA==§</vt:lpwstr>
  </property>
</Properties>
</file>